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1"/>
  </bookViews>
  <sheets>
    <sheet name="入力の手引き" sheetId="1" r:id="rId1"/>
    <sheet name="国語_集計表" sheetId="2" r:id="rId2"/>
    <sheet name="算数_集計表" sheetId="3" r:id="rId3"/>
    <sheet name="自学級の実態" sheetId="4" r:id="rId4"/>
  </sheets>
  <definedNames>
    <definedName name="_xlnm.Print_Area" localSheetId="3">'自学級の実態'!$A$1:$N$30</definedName>
    <definedName name="_xlnm.Print_Area" localSheetId="0">'入力の手引き'!$A$1:$N$61</definedName>
  </definedNames>
  <calcPr fullCalcOnLoad="1"/>
</workbook>
</file>

<file path=xl/sharedStrings.xml><?xml version="1.0" encoding="utf-8"?>
<sst xmlns="http://schemas.openxmlformats.org/spreadsheetml/2006/main" count="271" uniqueCount="170">
  <si>
    <t>１　郡市名を入力してください。→</t>
  </si>
  <si>
    <t>全角文字</t>
  </si>
  <si>
    <t>２　右のセルに学校名を入力してください。　→</t>
  </si>
  <si>
    <t>立</t>
  </si>
  <si>
    <t>小学校</t>
  </si>
  <si>
    <t>３　右のセルに学年・組を入力してください。→</t>
  </si>
  <si>
    <t>年</t>
  </si>
  <si>
    <t>組</t>
  </si>
  <si>
    <t>人</t>
  </si>
  <si>
    <t>送付先：新潟県小学校教育研究会　事務局</t>
  </si>
  <si>
    <t>〒950-0908</t>
  </si>
  <si>
    <t>問い合わせ</t>
  </si>
  <si>
    <t>TEL 025-290-2231</t>
  </si>
  <si>
    <t>FAX 025-245-6060</t>
  </si>
  <si>
    <t>メールアドレス</t>
  </si>
  <si>
    <t>k-shoken@niigata-inet.or.jp</t>
  </si>
  <si>
    <t>データ入力後の確認欄</t>
  </si>
  <si>
    <t>小</t>
  </si>
  <si>
    <t>誤答率</t>
  </si>
  <si>
    <t>調査を受けた児童数</t>
  </si>
  <si>
    <t>無答率</t>
  </si>
  <si>
    <t>正答数</t>
  </si>
  <si>
    <t>誤答数</t>
  </si>
  <si>
    <t>無答数</t>
  </si>
  <si>
    <t>通番</t>
  </si>
  <si>
    <t>氏名＼問題</t>
  </si>
  <si>
    <t>男女</t>
  </si>
  <si>
    <t>データ</t>
  </si>
  <si>
    <t>入力法</t>
  </si>
  <si>
    <t>＊男女別入力</t>
  </si>
  <si>
    <t>＊解答入力</t>
  </si>
  <si>
    <t>入力なし</t>
  </si>
  <si>
    <t>プリントアウト</t>
  </si>
  <si>
    <t>して，まちがい</t>
  </si>
  <si>
    <t>ないか確認</t>
  </si>
  <si>
    <t>してください。</t>
  </si>
  <si>
    <t>以下は事務局集計用</t>
  </si>
  <si>
    <t>入力・改変不可</t>
  </si>
  <si>
    <t>※入力は，黄色枠内のみ</t>
  </si>
  <si>
    <t>集計表シートを</t>
  </si>
  <si>
    <t>半角英数字</t>
  </si>
  <si>
    <t>　  ※　氏名の入力は，特に必要ありません。</t>
  </si>
  <si>
    <t>上記の操作を終えた後，以下の手順で入力してください。</t>
  </si>
  <si>
    <t>国語</t>
  </si>
  <si>
    <t>※必須</t>
  </si>
  <si>
    <t>＊欠席者が</t>
  </si>
  <si>
    <t>いる場合は，</t>
  </si>
  <si>
    <t>年</t>
  </si>
  <si>
    <t>集計表</t>
  </si>
  <si>
    <t>入力不要</t>
  </si>
  <si>
    <t>人</t>
  </si>
  <si>
    <t>科</t>
  </si>
  <si>
    <t>女</t>
  </si>
  <si>
    <t>合計</t>
  </si>
  <si>
    <r>
      <t>４　各児童の性別</t>
    </r>
    <r>
      <rPr>
        <sz val="11"/>
        <rFont val="ＭＳ Ｐゴシック"/>
        <family val="3"/>
      </rPr>
      <t>を入力してください。→</t>
    </r>
    <r>
      <rPr>
        <sz val="11"/>
        <color indexed="10"/>
        <rFont val="ＭＳ Ｐゴシック"/>
        <family val="3"/>
      </rPr>
      <t>「男女」</t>
    </r>
    <r>
      <rPr>
        <sz val="11"/>
        <rFont val="ＭＳ Ｐゴシック"/>
        <family val="3"/>
      </rPr>
      <t>欄</t>
    </r>
  </si>
  <si>
    <r>
      <t>６　調査を受けた児童のデータを</t>
    </r>
    <r>
      <rPr>
        <sz val="11"/>
        <color indexed="10"/>
        <rFont val="ＭＳ Ｐゴシック"/>
        <family val="3"/>
      </rPr>
      <t>１番から順</t>
    </r>
    <r>
      <rPr>
        <sz val="11"/>
        <color indexed="12"/>
        <rFont val="ＭＳ Ｐゴシック"/>
        <family val="3"/>
      </rPr>
      <t>に詰めて入力してください。</t>
    </r>
  </si>
  <si>
    <t>％</t>
  </si>
  <si>
    <t>算数</t>
  </si>
  <si>
    <t>　　※集計表の上書き保存ミスを防ぐためです。</t>
  </si>
  <si>
    <r>
      <t>ここからは，「集計表シート」に入力します。「国語_集計表」と「算数</t>
    </r>
    <r>
      <rPr>
        <sz val="11"/>
        <rFont val="ＭＳ Ｐゴシック"/>
        <family val="3"/>
      </rPr>
      <t>_集計表」があります。</t>
    </r>
  </si>
  <si>
    <t>通番にかか</t>
  </si>
  <si>
    <t>わらず，必ず</t>
  </si>
  <si>
    <t>上に詰めて</t>
  </si>
  <si>
    <t>　　・事務処理の能率を上げるため，次の点に御配慮ください。</t>
  </si>
  <si>
    <t>※セル単位で全角，半角が自動的に切り替わります。</t>
  </si>
  <si>
    <t>無答率</t>
  </si>
  <si>
    <t>誤答率</t>
  </si>
  <si>
    <t>無答は</t>
  </si>
  <si>
    <r>
      <t>　　・ 無答の場合は，</t>
    </r>
    <r>
      <rPr>
        <sz val="11"/>
        <color indexed="12"/>
        <rFont val="ＭＳ Ｐゴシック"/>
        <family val="3"/>
      </rPr>
      <t>入力しません。</t>
    </r>
  </si>
  <si>
    <r>
      <t>　　・ 誤答の場合は，</t>
    </r>
    <r>
      <rPr>
        <sz val="11"/>
        <color indexed="10"/>
        <rFont val="ＭＳ Ｐゴシック"/>
        <family val="3"/>
      </rPr>
      <t xml:space="preserve">2 </t>
    </r>
    <r>
      <rPr>
        <sz val="11"/>
        <color indexed="12"/>
        <rFont val="ＭＳ Ｐゴシック"/>
        <family val="3"/>
      </rPr>
      <t>を入力します。</t>
    </r>
  </si>
  <si>
    <r>
      <t>　　  ※　転出，欠席児童がいても，途中を空けないようにお願いします。</t>
    </r>
    <r>
      <rPr>
        <sz val="11"/>
        <color indexed="10"/>
        <rFont val="ＭＳ Ｐゴシック"/>
        <family val="3"/>
      </rPr>
      <t>途中の行の空欄は，無答として計算されますので，御注意ください。</t>
    </r>
  </si>
  <si>
    <t>問題番号</t>
  </si>
  <si>
    <t>文字数</t>
  </si>
  <si>
    <t>記述問題</t>
  </si>
  <si>
    <t>無答率</t>
  </si>
  <si>
    <t>学級平均</t>
  </si>
  <si>
    <t>立</t>
  </si>
  <si>
    <t>小学校</t>
  </si>
  <si>
    <t>組</t>
  </si>
  <si>
    <t>県平均</t>
  </si>
  <si>
    <t>男</t>
  </si>
  <si>
    <t>※自動入力されます。</t>
  </si>
  <si>
    <t>正答は１</t>
  </si>
  <si>
    <t>誤答は２</t>
  </si>
  <si>
    <t>データ入力後，</t>
  </si>
  <si>
    <t xml:space="preserve">  </t>
  </si>
  <si>
    <t>５　各児童の正誤等を入力してください。</t>
  </si>
  <si>
    <r>
      <t>　　・ 正答の場合は，</t>
    </r>
    <r>
      <rPr>
        <sz val="11"/>
        <color indexed="10"/>
        <rFont val="ＭＳ Ｐゴシック"/>
        <family val="3"/>
      </rPr>
      <t>1</t>
    </r>
    <r>
      <rPr>
        <sz val="11"/>
        <rFont val="ＭＳ Ｐゴシック"/>
        <family val="3"/>
      </rPr>
      <t>を入力します。</t>
    </r>
  </si>
  <si>
    <t>　　　１校でも提出が遅れると，県全体の集計に支障が出ます。</t>
  </si>
  <si>
    <t>評価項目</t>
  </si>
  <si>
    <t>正答数</t>
  </si>
  <si>
    <t>自学級の実態</t>
  </si>
  <si>
    <t>領　　　域</t>
  </si>
  <si>
    <t>誤答率</t>
  </si>
  <si>
    <t>ください。</t>
  </si>
  <si>
    <t>新潟市中央区幸西3-3-1 新潟会館2階</t>
  </si>
  <si>
    <r>
      <t>画面左下の</t>
    </r>
    <r>
      <rPr>
        <sz val="11"/>
        <color indexed="10"/>
        <rFont val="ＭＳ Ｐゴシック"/>
        <family val="3"/>
      </rPr>
      <t>/国語_集計表/や/算数_集計表/のタブ</t>
    </r>
    <r>
      <rPr>
        <sz val="11"/>
        <rFont val="ＭＳ Ｐゴシック"/>
        <family val="3"/>
      </rPr>
      <t>をクリックすると，集計表シートが表示されます。</t>
    </r>
  </si>
  <si>
    <r>
      <t>※　採点結果を入力すると，</t>
    </r>
    <r>
      <rPr>
        <b/>
        <sz val="11"/>
        <color indexed="10"/>
        <rFont val="ＭＳ Ｐゴシック"/>
        <family val="3"/>
      </rPr>
      <t>「自学級の実態シート」</t>
    </r>
    <r>
      <rPr>
        <sz val="11"/>
        <rFont val="ＭＳ Ｐゴシック"/>
        <family val="3"/>
      </rPr>
      <t>に結果が一覧として出てきます。自分の学級の実態を把握するために活用してください。</t>
    </r>
  </si>
  <si>
    <r>
      <t>※○○</t>
    </r>
    <r>
      <rPr>
        <sz val="11"/>
        <color indexed="16"/>
        <rFont val="ＭＳ Ｐゴシック"/>
        <family val="3"/>
      </rPr>
      <t>市</t>
    </r>
    <r>
      <rPr>
        <sz val="11"/>
        <rFont val="ＭＳ Ｐゴシック"/>
        <family val="3"/>
      </rPr>
      <t>，○○</t>
    </r>
    <r>
      <rPr>
        <sz val="11"/>
        <color indexed="16"/>
        <rFont val="ＭＳ Ｐゴシック"/>
        <family val="3"/>
      </rPr>
      <t>郡</t>
    </r>
  </si>
  <si>
    <r>
      <t>　　・ 男女ともに</t>
    </r>
    <r>
      <rPr>
        <sz val="11"/>
        <color indexed="10"/>
        <rFont val="ＭＳ Ｐゴシック"/>
        <family val="3"/>
      </rPr>
      <t>h</t>
    </r>
    <r>
      <rPr>
        <sz val="11"/>
        <color indexed="12"/>
        <rFont val="ＭＳ Ｐゴシック"/>
        <family val="3"/>
      </rPr>
      <t>を入力します。</t>
    </r>
  </si>
  <si>
    <t>　　※　調査を受けた児童数は，hの数によって自動計算されます。すべてのデータを入力後，合計数を確かめてください。</t>
  </si>
  <si>
    <r>
      <t xml:space="preserve">　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)数式等を改変しない。正しく入力処理されているか送付前に確かめる。（郡市名，学校名，学年，組，各教科</t>
    </r>
    <r>
      <rPr>
        <sz val="11"/>
        <rFont val="ＭＳ Ｐゴシック"/>
        <family val="3"/>
      </rPr>
      <t>集計表</t>
    </r>
    <r>
      <rPr>
        <sz val="11"/>
        <rFont val="ＭＳ Ｐゴシック"/>
        <family val="3"/>
      </rPr>
      <t>シート）</t>
    </r>
  </si>
  <si>
    <r>
      <t xml:space="preserve">　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)ウインドウズで処理をする。ウインドウズ以外のＯＳは，県小教研で処理不可能。</t>
    </r>
  </si>
  <si>
    <r>
      <t xml:space="preserve">　　・ </t>
    </r>
    <r>
      <rPr>
        <sz val="12"/>
        <color indexed="10"/>
        <rFont val="ＭＳ Ｐゴシック"/>
        <family val="3"/>
      </rPr>
      <t>提出期限を厳守してください。</t>
    </r>
    <r>
      <rPr>
        <sz val="11"/>
        <color indexed="8"/>
        <rFont val="ＭＳ Ｐゴシック"/>
        <family val="3"/>
      </rPr>
      <t>病気</t>
    </r>
    <r>
      <rPr>
        <sz val="11"/>
        <rFont val="ＭＳ Ｐゴシック"/>
        <family val="3"/>
      </rPr>
      <t>等でやむを得ずデータ提出日までに調査が受けられない児童がいる場合は，上に詰めて提出し，</t>
    </r>
  </si>
  <si>
    <t>　　　後ほど学級で改めて処理してください。提出の際，付箋等で欠席がある旨をお書き添えください。（例：5年２組算数男子１名欠席）</t>
  </si>
  <si>
    <t>男女とも</t>
  </si>
  <si>
    <t>入力はh</t>
  </si>
  <si>
    <t>１－①</t>
  </si>
  <si>
    <t>１－②</t>
  </si>
  <si>
    <t>１－③</t>
  </si>
  <si>
    <t>１－④</t>
  </si>
  <si>
    <t>１－⑤</t>
  </si>
  <si>
    <t>２－①</t>
  </si>
  <si>
    <t>２－②</t>
  </si>
  <si>
    <t>２－③</t>
  </si>
  <si>
    <t>２－⑤</t>
  </si>
  <si>
    <t>正答率</t>
  </si>
  <si>
    <t>学級平均正答率</t>
  </si>
  <si>
    <t>正答率</t>
  </si>
  <si>
    <t>学級平均正答率</t>
  </si>
  <si>
    <t>２－⑦</t>
  </si>
  <si>
    <r>
      <t>　 （例：○○小学校６年１組の場合→</t>
    </r>
    <r>
      <rPr>
        <sz val="11"/>
        <color indexed="10"/>
        <rFont val="ＭＳ Ｐゴシック"/>
        <family val="3"/>
      </rPr>
      <t>○○小61</t>
    </r>
    <r>
      <rPr>
        <sz val="11"/>
        <rFont val="ＭＳ Ｐゴシック"/>
        <family val="3"/>
      </rPr>
      <t>）　</t>
    </r>
  </si>
  <si>
    <r>
      <t xml:space="preserve">  単学級の場合は， １組の扱いとします。（例：</t>
    </r>
    <r>
      <rPr>
        <sz val="11"/>
        <color indexed="10"/>
        <rFont val="ＭＳ Ｐゴシック"/>
        <family val="3"/>
      </rPr>
      <t>○○小61</t>
    </r>
    <r>
      <rPr>
        <sz val="11"/>
        <rFont val="ＭＳ Ｐゴシック"/>
        <family val="3"/>
      </rPr>
      <t>）</t>
    </r>
  </si>
  <si>
    <t>学習指導改善調査　　第６学年国語</t>
  </si>
  <si>
    <t>※自動入力されます。</t>
  </si>
  <si>
    <t>資料分析</t>
  </si>
  <si>
    <t>①</t>
  </si>
  <si>
    <t>正答は１</t>
  </si>
  <si>
    <t>誤答は２</t>
  </si>
  <si>
    <t>データ入力後，</t>
  </si>
  <si>
    <t>学習指導改善調査　　第６学年算数</t>
  </si>
  <si>
    <t>２　図形</t>
  </si>
  <si>
    <t>⑤</t>
  </si>
  <si>
    <t>段落</t>
  </si>
  <si>
    <t>１　数量関係</t>
  </si>
  <si>
    <t>説明</t>
  </si>
  <si>
    <t>２－④</t>
  </si>
  <si>
    <t>２－⑥</t>
  </si>
  <si>
    <t>構成</t>
  </si>
  <si>
    <t>理由</t>
  </si>
  <si>
    <t>知識・体験</t>
  </si>
  <si>
    <t>②</t>
  </si>
  <si>
    <t>③</t>
  </si>
  <si>
    <t>④</t>
  </si>
  <si>
    <t>平成２３年度</t>
  </si>
  <si>
    <r>
      <t>・次に，ファイル名</t>
    </r>
    <r>
      <rPr>
        <sz val="11"/>
        <color indexed="10"/>
        <rFont val="ＭＳ Ｐゴシック"/>
        <family val="3"/>
      </rPr>
      <t>23syukeihyo6</t>
    </r>
    <r>
      <rPr>
        <sz val="11"/>
        <rFont val="ＭＳ Ｐゴシック"/>
        <family val="3"/>
      </rPr>
      <t>を，学校名・学年・組に置き換えたファイルにして保存してください。　</t>
    </r>
  </si>
  <si>
    <r>
      <t>・はじめに，ダウンロードしたファイル名が，</t>
    </r>
    <r>
      <rPr>
        <sz val="11"/>
        <color indexed="10"/>
        <rFont val="ＭＳ Ｐゴシック"/>
        <family val="3"/>
      </rPr>
      <t>23syukeihyo6</t>
    </r>
    <r>
      <rPr>
        <sz val="11"/>
        <rFont val="ＭＳ Ｐゴシック"/>
        <family val="3"/>
      </rPr>
      <t>（もとになるファイル）であることを確かめてください。</t>
    </r>
  </si>
  <si>
    <t>平成２３年度　学習指導改善調査　データ集計表　入力の手引き</t>
  </si>
  <si>
    <r>
      <t>○　</t>
    </r>
    <r>
      <rPr>
        <sz val="11"/>
        <color indexed="12"/>
        <rFont val="ＭＳ Ｐゴシック"/>
        <family val="3"/>
      </rPr>
      <t>データ校は，</t>
    </r>
    <r>
      <rPr>
        <sz val="11"/>
        <color indexed="10"/>
        <rFont val="ＭＳ Ｐゴシック"/>
        <family val="3"/>
      </rPr>
      <t>「集計結果のデータ」</t>
    </r>
    <r>
      <rPr>
        <sz val="11"/>
        <rFont val="ＭＳ Ｐゴシック"/>
        <family val="3"/>
      </rPr>
      <t>１学級分と</t>
    </r>
    <r>
      <rPr>
        <sz val="11"/>
        <color indexed="10"/>
        <rFont val="ＭＳ Ｐゴシック"/>
        <family val="3"/>
      </rPr>
      <t>「分析用紙」</t>
    </r>
    <r>
      <rPr>
        <sz val="11"/>
        <rFont val="ＭＳ Ｐゴシック"/>
        <family val="3"/>
      </rPr>
      <t>を県小教研事務局へお送りください。</t>
    </r>
  </si>
  <si>
    <t>　 (1)集計結果のデータは，可能な限りメール添付で送信する。フロッピーディスクで送る場合は１枚に，各学級のファイルを保存する。</t>
  </si>
  <si>
    <t>　　 ・ フロッピーディスク及び送料は，学校負担でお願いします。</t>
  </si>
  <si>
    <t>　※　平成２３年８月５日（金） 県小教研事務局必着（データ校のみ）</t>
  </si>
  <si>
    <t>割合</t>
  </si>
  <si>
    <t>値引き券</t>
  </si>
  <si>
    <t>式の選択</t>
  </si>
  <si>
    <t>円周</t>
  </si>
  <si>
    <t>6×2</t>
  </si>
  <si>
    <t>違い</t>
  </si>
  <si>
    <t>すべて</t>
  </si>
  <si>
    <t>12×～の考え</t>
  </si>
  <si>
    <t>A長さ</t>
  </si>
  <si>
    <t>B長さ</t>
  </si>
  <si>
    <t>平成２３年度</t>
  </si>
  <si>
    <t>②</t>
  </si>
  <si>
    <t>③</t>
  </si>
  <si>
    <t>④</t>
  </si>
  <si>
    <t>Ａ長さ</t>
  </si>
  <si>
    <r>
      <t>6×</t>
    </r>
    <r>
      <rPr>
        <sz val="11"/>
        <rFont val="ＭＳ Ｐゴシック"/>
        <family val="3"/>
      </rPr>
      <t>2</t>
    </r>
  </si>
  <si>
    <t>すべて</t>
  </si>
  <si>
    <t>Ｂ長さ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</si>
</sst>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;[Red]0"/>
    <numFmt numFmtId="180" formatCode="0.0_ "/>
    <numFmt numFmtId="181" formatCode="0.0_);[Red]\(0.0\)"/>
    <numFmt numFmtId="182" formatCode="0.0%"/>
    <numFmt numFmtId="183" formatCode="[&lt;=999]000;[&lt;=99999]000\-00;000\-000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6"/>
      <name val="ＭＳ Ｐゴシック"/>
      <family val="3"/>
    </font>
    <font>
      <sz val="9"/>
      <color indexed="16"/>
      <name val="ＭＳ Ｐゴシック"/>
      <family val="3"/>
    </font>
    <font>
      <sz val="10"/>
      <color indexed="16"/>
      <name val="ＭＳ Ｐゴシック"/>
      <family val="3"/>
    </font>
    <font>
      <sz val="14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14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color indexed="12"/>
      <name val="ＭＳ Ｐゴシック"/>
      <family val="3"/>
    </font>
    <font>
      <sz val="18"/>
      <color indexed="18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sz val="36"/>
      <color indexed="10"/>
      <name val="ＭＳ Ｐゴシック"/>
      <family val="3"/>
    </font>
    <font>
      <sz val="10"/>
      <name val="ＭＳ Ｐゴシック"/>
      <family val="3"/>
    </font>
    <font>
      <b/>
      <sz val="18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2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double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double"/>
      <right style="hair"/>
      <top style="hair"/>
      <bottom style="double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 style="medium"/>
      <top style="thick"/>
      <bottom style="hair"/>
    </border>
    <border>
      <left style="double"/>
      <right style="hair"/>
      <top style="double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medium"/>
      <right>
        <color indexed="63"/>
      </right>
      <top style="thin"/>
      <bottom style="hair"/>
    </border>
    <border>
      <left style="double"/>
      <right style="hair"/>
      <top>
        <color indexed="63"/>
      </top>
      <bottom style="thin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medium"/>
      <right style="double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43" applyFont="1" applyFill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33" borderId="0" xfId="43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4" fillId="0" borderId="0" xfId="43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7" fontId="2" fillId="35" borderId="0" xfId="0" applyNumberFormat="1" applyFont="1" applyFill="1" applyBorder="1" applyAlignment="1" applyProtection="1">
      <alignment horizontal="right"/>
      <protection/>
    </xf>
    <xf numFmtId="177" fontId="5" fillId="33" borderId="10" xfId="0" applyNumberFormat="1" applyFont="1" applyFill="1" applyBorder="1" applyAlignment="1" applyProtection="1">
      <alignment/>
      <protection/>
    </xf>
    <xf numFmtId="177" fontId="5" fillId="33" borderId="11" xfId="0" applyNumberFormat="1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77" fontId="2" fillId="35" borderId="0" xfId="0" applyNumberFormat="1" applyFont="1" applyFill="1" applyBorder="1" applyAlignment="1" applyProtection="1">
      <alignment/>
      <protection/>
    </xf>
    <xf numFmtId="177" fontId="0" fillId="37" borderId="12" xfId="0" applyNumberFormat="1" applyFont="1" applyFill="1" applyBorder="1" applyAlignment="1" applyProtection="1">
      <alignment/>
      <protection/>
    </xf>
    <xf numFmtId="9" fontId="0" fillId="33" borderId="13" xfId="0" applyNumberFormat="1" applyFont="1" applyFill="1" applyBorder="1" applyAlignment="1" applyProtection="1">
      <alignment/>
      <protection/>
    </xf>
    <xf numFmtId="177" fontId="0" fillId="37" borderId="14" xfId="0" applyNumberFormat="1" applyFont="1" applyFill="1" applyBorder="1" applyAlignment="1" applyProtection="1">
      <alignment/>
      <protection/>
    </xf>
    <xf numFmtId="177" fontId="0" fillId="37" borderId="15" xfId="0" applyNumberFormat="1" applyFont="1" applyFill="1" applyBorder="1" applyAlignment="1" applyProtection="1">
      <alignment/>
      <protection/>
    </xf>
    <xf numFmtId="9" fontId="0" fillId="33" borderId="15" xfId="0" applyNumberFormat="1" applyFont="1" applyFill="1" applyBorder="1" applyAlignment="1" applyProtection="1">
      <alignment/>
      <protection/>
    </xf>
    <xf numFmtId="177" fontId="0" fillId="37" borderId="16" xfId="0" applyNumberFormat="1" applyFont="1" applyFill="1" applyBorder="1" applyAlignment="1" applyProtection="1">
      <alignment/>
      <protection/>
    </xf>
    <xf numFmtId="177" fontId="2" fillId="38" borderId="0" xfId="0" applyNumberFormat="1" applyFont="1" applyFill="1" applyBorder="1" applyAlignment="1" applyProtection="1">
      <alignment horizontal="right"/>
      <protection/>
    </xf>
    <xf numFmtId="0" fontId="0" fillId="33" borderId="17" xfId="0" applyFont="1" applyFill="1" applyBorder="1" applyAlignment="1" applyProtection="1">
      <alignment horizontal="right"/>
      <protection/>
    </xf>
    <xf numFmtId="0" fontId="0" fillId="33" borderId="18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right"/>
      <protection/>
    </xf>
    <xf numFmtId="0" fontId="0" fillId="33" borderId="19" xfId="0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right"/>
      <protection/>
    </xf>
    <xf numFmtId="0" fontId="0" fillId="37" borderId="22" xfId="0" applyFont="1" applyFill="1" applyBorder="1" applyAlignment="1" applyProtection="1">
      <alignment/>
      <protection/>
    </xf>
    <xf numFmtId="177" fontId="2" fillId="38" borderId="0" xfId="0" applyNumberFormat="1" applyFont="1" applyFill="1" applyBorder="1" applyAlignment="1" applyProtection="1">
      <alignment/>
      <protection/>
    </xf>
    <xf numFmtId="0" fontId="0" fillId="37" borderId="23" xfId="0" applyFont="1" applyFill="1" applyBorder="1" applyAlignment="1" applyProtection="1">
      <alignment horizontal="right"/>
      <protection/>
    </xf>
    <xf numFmtId="0" fontId="0" fillId="37" borderId="18" xfId="0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6" fillId="36" borderId="0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7" fontId="0" fillId="37" borderId="2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7" fontId="5" fillId="33" borderId="25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7" fontId="0" fillId="37" borderId="28" xfId="0" applyNumberFormat="1" applyFont="1" applyFill="1" applyBorder="1" applyAlignment="1" applyProtection="1">
      <alignment/>
      <protection/>
    </xf>
    <xf numFmtId="9" fontId="0" fillId="33" borderId="28" xfId="0" applyNumberFormat="1" applyFont="1" applyFill="1" applyBorder="1" applyAlignment="1" applyProtection="1">
      <alignment/>
      <protection/>
    </xf>
    <xf numFmtId="177" fontId="2" fillId="39" borderId="29" xfId="0" applyNumberFormat="1" applyFont="1" applyFill="1" applyBorder="1" applyAlignment="1" applyProtection="1">
      <alignment horizontal="center"/>
      <protection locked="0"/>
    </xf>
    <xf numFmtId="177" fontId="2" fillId="39" borderId="30" xfId="0" applyNumberFormat="1" applyFont="1" applyFill="1" applyBorder="1" applyAlignment="1" applyProtection="1">
      <alignment horizontal="center"/>
      <protection locked="0"/>
    </xf>
    <xf numFmtId="177" fontId="5" fillId="33" borderId="31" xfId="0" applyNumberFormat="1" applyFont="1" applyFill="1" applyBorder="1" applyAlignment="1" applyProtection="1">
      <alignment/>
      <protection/>
    </xf>
    <xf numFmtId="177" fontId="24" fillId="38" borderId="32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177" fontId="0" fillId="37" borderId="33" xfId="0" applyNumberFormat="1" applyFont="1" applyFill="1" applyBorder="1" applyAlignment="1" applyProtection="1">
      <alignment/>
      <protection/>
    </xf>
    <xf numFmtId="177" fontId="0" fillId="37" borderId="34" xfId="0" applyNumberFormat="1" applyFont="1" applyFill="1" applyBorder="1" applyAlignment="1" applyProtection="1">
      <alignment/>
      <protection/>
    </xf>
    <xf numFmtId="177" fontId="0" fillId="37" borderId="10" xfId="0" applyNumberFormat="1" applyFont="1" applyFill="1" applyBorder="1" applyAlignment="1" applyProtection="1">
      <alignment/>
      <protection/>
    </xf>
    <xf numFmtId="177" fontId="0" fillId="37" borderId="13" xfId="0" applyNumberFormat="1" applyFont="1" applyFill="1" applyBorder="1" applyAlignment="1" applyProtection="1">
      <alignment/>
      <protection/>
    </xf>
    <xf numFmtId="177" fontId="0" fillId="37" borderId="25" xfId="0" applyNumberFormat="1" applyFont="1" applyFill="1" applyBorder="1" applyAlignment="1" applyProtection="1">
      <alignment/>
      <protection/>
    </xf>
    <xf numFmtId="0" fontId="0" fillId="40" borderId="0" xfId="0" applyFont="1" applyFill="1" applyAlignment="1">
      <alignment/>
    </xf>
    <xf numFmtId="0" fontId="0" fillId="35" borderId="35" xfId="0" applyFont="1" applyFill="1" applyBorder="1" applyAlignment="1" applyProtection="1">
      <alignment horizontal="right"/>
      <protection locked="0"/>
    </xf>
    <xf numFmtId="0" fontId="0" fillId="37" borderId="0" xfId="0" applyFont="1" applyFill="1" applyAlignment="1">
      <alignment/>
    </xf>
    <xf numFmtId="0" fontId="0" fillId="35" borderId="36" xfId="0" applyFont="1" applyFill="1" applyBorder="1" applyAlignment="1" applyProtection="1">
      <alignment horizontal="right"/>
      <protection locked="0"/>
    </xf>
    <xf numFmtId="0" fontId="0" fillId="37" borderId="37" xfId="0" applyFont="1" applyFill="1" applyBorder="1" applyAlignment="1">
      <alignment horizontal="right"/>
    </xf>
    <xf numFmtId="0" fontId="0" fillId="35" borderId="38" xfId="0" applyFont="1" applyFill="1" applyBorder="1" applyAlignment="1" applyProtection="1">
      <alignment horizontal="right"/>
      <protection locked="0"/>
    </xf>
    <xf numFmtId="0" fontId="0" fillId="37" borderId="39" xfId="0" applyFont="1" applyFill="1" applyBorder="1" applyAlignment="1">
      <alignment horizontal="right"/>
    </xf>
    <xf numFmtId="177" fontId="0" fillId="35" borderId="40" xfId="0" applyNumberFormat="1" applyFont="1" applyFill="1" applyBorder="1" applyAlignment="1" applyProtection="1">
      <alignment/>
      <protection locked="0"/>
    </xf>
    <xf numFmtId="177" fontId="0" fillId="35" borderId="37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177" fontId="0" fillId="37" borderId="31" xfId="0" applyNumberFormat="1" applyFont="1" applyFill="1" applyBorder="1" applyAlignment="1" applyProtection="1">
      <alignment/>
      <protection/>
    </xf>
    <xf numFmtId="177" fontId="5" fillId="33" borderId="41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177" fontId="3" fillId="0" borderId="42" xfId="0" applyNumberFormat="1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center"/>
      <protection locked="0"/>
    </xf>
    <xf numFmtId="177" fontId="3" fillId="0" borderId="13" xfId="0" applyNumberFormat="1" applyFont="1" applyBorder="1" applyAlignment="1" applyProtection="1">
      <alignment horizontal="center"/>
      <protection locked="0"/>
    </xf>
    <xf numFmtId="177" fontId="3" fillId="0" borderId="43" xfId="0" applyNumberFormat="1" applyFont="1" applyBorder="1" applyAlignment="1" applyProtection="1">
      <alignment horizontal="center"/>
      <protection locked="0"/>
    </xf>
    <xf numFmtId="177" fontId="3" fillId="0" borderId="44" xfId="0" applyNumberFormat="1" applyFont="1" applyBorder="1" applyAlignment="1" applyProtection="1">
      <alignment horizontal="center"/>
      <protection locked="0"/>
    </xf>
    <xf numFmtId="177" fontId="3" fillId="0" borderId="12" xfId="0" applyNumberFormat="1" applyFont="1" applyBorder="1" applyAlignment="1" applyProtection="1">
      <alignment horizontal="center"/>
      <protection locked="0"/>
    </xf>
    <xf numFmtId="177" fontId="3" fillId="0" borderId="45" xfId="0" applyNumberFormat="1" applyFont="1" applyBorder="1" applyAlignment="1" applyProtection="1">
      <alignment horizontal="center"/>
      <protection locked="0"/>
    </xf>
    <xf numFmtId="177" fontId="3" fillId="0" borderId="46" xfId="0" applyNumberFormat="1" applyFont="1" applyBorder="1" applyAlignment="1" applyProtection="1">
      <alignment horizontal="center"/>
      <protection locked="0"/>
    </xf>
    <xf numFmtId="177" fontId="0" fillId="37" borderId="47" xfId="0" applyNumberFormat="1" applyFont="1" applyFill="1" applyBorder="1" applyAlignment="1" applyProtection="1">
      <alignment/>
      <protection/>
    </xf>
    <xf numFmtId="0" fontId="0" fillId="41" borderId="48" xfId="0" applyFont="1" applyFill="1" applyBorder="1" applyAlignment="1" applyProtection="1">
      <alignment/>
      <protection/>
    </xf>
    <xf numFmtId="0" fontId="0" fillId="41" borderId="49" xfId="0" applyFont="1" applyFill="1" applyBorder="1" applyAlignment="1" applyProtection="1">
      <alignment/>
      <protection/>
    </xf>
    <xf numFmtId="177" fontId="5" fillId="33" borderId="50" xfId="0" applyNumberFormat="1" applyFont="1" applyFill="1" applyBorder="1" applyAlignment="1" applyProtection="1">
      <alignment/>
      <protection/>
    </xf>
    <xf numFmtId="177" fontId="0" fillId="37" borderId="51" xfId="0" applyNumberFormat="1" applyFont="1" applyFill="1" applyBorder="1" applyAlignment="1" applyProtection="1">
      <alignment/>
      <protection/>
    </xf>
    <xf numFmtId="177" fontId="24" fillId="35" borderId="52" xfId="0" applyNumberFormat="1" applyFont="1" applyFill="1" applyBorder="1" applyAlignment="1" applyProtection="1">
      <alignment horizontal="right"/>
      <protection/>
    </xf>
    <xf numFmtId="0" fontId="2" fillId="35" borderId="53" xfId="0" applyFont="1" applyFill="1" applyBorder="1" applyAlignment="1" applyProtection="1">
      <alignment horizontal="right"/>
      <protection/>
    </xf>
    <xf numFmtId="0" fontId="0" fillId="37" borderId="54" xfId="0" applyFont="1" applyFill="1" applyBorder="1" applyAlignment="1" applyProtection="1">
      <alignment horizontal="right"/>
      <protection/>
    </xf>
    <xf numFmtId="0" fontId="0" fillId="37" borderId="55" xfId="0" applyFont="1" applyFill="1" applyBorder="1" applyAlignment="1" applyProtection="1">
      <alignment/>
      <protection/>
    </xf>
    <xf numFmtId="177" fontId="0" fillId="37" borderId="56" xfId="0" applyNumberFormat="1" applyFont="1" applyFill="1" applyBorder="1" applyAlignment="1" applyProtection="1">
      <alignment/>
      <protection/>
    </xf>
    <xf numFmtId="0" fontId="6" fillId="36" borderId="53" xfId="0" applyFont="1" applyFill="1" applyBorder="1" applyAlignment="1" applyProtection="1">
      <alignment/>
      <protection/>
    </xf>
    <xf numFmtId="180" fontId="26" fillId="0" borderId="57" xfId="0" applyNumberFormat="1" applyFont="1" applyBorder="1" applyAlignment="1">
      <alignment shrinkToFit="1"/>
    </xf>
    <xf numFmtId="177" fontId="3" fillId="0" borderId="25" xfId="0" applyNumberFormat="1" applyFont="1" applyBorder="1" applyAlignment="1" applyProtection="1">
      <alignment horizontal="center"/>
      <protection locked="0"/>
    </xf>
    <xf numFmtId="177" fontId="3" fillId="0" borderId="58" xfId="0" applyNumberFormat="1" applyFont="1" applyBorder="1" applyAlignment="1" applyProtection="1">
      <alignment horizontal="center"/>
      <protection locked="0"/>
    </xf>
    <xf numFmtId="177" fontId="3" fillId="0" borderId="59" xfId="0" applyNumberFormat="1" applyFont="1" applyBorder="1" applyAlignment="1" applyProtection="1">
      <alignment horizontal="center"/>
      <protection locked="0"/>
    </xf>
    <xf numFmtId="177" fontId="3" fillId="0" borderId="56" xfId="0" applyNumberFormat="1" applyFont="1" applyBorder="1" applyAlignment="1" applyProtection="1">
      <alignment horizontal="center"/>
      <protection locked="0"/>
    </xf>
    <xf numFmtId="177" fontId="3" fillId="0" borderId="51" xfId="0" applyNumberFormat="1" applyFont="1" applyBorder="1" applyAlignment="1" applyProtection="1">
      <alignment horizontal="center"/>
      <protection locked="0"/>
    </xf>
    <xf numFmtId="0" fontId="7" fillId="42" borderId="60" xfId="0" applyFont="1" applyFill="1" applyBorder="1" applyAlignment="1" applyProtection="1">
      <alignment/>
      <protection/>
    </xf>
    <xf numFmtId="0" fontId="7" fillId="42" borderId="49" xfId="0" applyFont="1" applyFill="1" applyBorder="1" applyAlignment="1" applyProtection="1">
      <alignment/>
      <protection/>
    </xf>
    <xf numFmtId="0" fontId="0" fillId="33" borderId="61" xfId="0" applyFont="1" applyFill="1" applyBorder="1" applyAlignment="1" applyProtection="1">
      <alignment/>
      <protection/>
    </xf>
    <xf numFmtId="0" fontId="0" fillId="33" borderId="62" xfId="0" applyFont="1" applyFill="1" applyBorder="1" applyAlignment="1" applyProtection="1">
      <alignment/>
      <protection/>
    </xf>
    <xf numFmtId="0" fontId="0" fillId="33" borderId="63" xfId="0" applyFont="1" applyFill="1" applyBorder="1" applyAlignment="1" applyProtection="1">
      <alignment/>
      <protection/>
    </xf>
    <xf numFmtId="0" fontId="2" fillId="42" borderId="60" xfId="0" applyFont="1" applyFill="1" applyBorder="1" applyAlignment="1" applyProtection="1">
      <alignment/>
      <protection/>
    </xf>
    <xf numFmtId="0" fontId="2" fillId="42" borderId="49" xfId="0" applyFont="1" applyFill="1" applyBorder="1" applyAlignment="1" applyProtection="1">
      <alignment/>
      <protection/>
    </xf>
    <xf numFmtId="0" fontId="8" fillId="42" borderId="49" xfId="0" applyFont="1" applyFill="1" applyBorder="1" applyAlignment="1" applyProtection="1">
      <alignment/>
      <protection/>
    </xf>
    <xf numFmtId="0" fontId="9" fillId="42" borderId="60" xfId="0" applyFont="1" applyFill="1" applyBorder="1" applyAlignment="1" applyProtection="1">
      <alignment horizontal="left"/>
      <protection/>
    </xf>
    <xf numFmtId="0" fontId="9" fillId="42" borderId="49" xfId="0" applyFont="1" applyFill="1" applyBorder="1" applyAlignment="1" applyProtection="1">
      <alignment horizontal="left"/>
      <protection/>
    </xf>
    <xf numFmtId="0" fontId="7" fillId="42" borderId="49" xfId="0" applyFont="1" applyFill="1" applyBorder="1" applyAlignment="1" applyProtection="1">
      <alignment horizontal="right"/>
      <protection/>
    </xf>
    <xf numFmtId="0" fontId="7" fillId="42" borderId="60" xfId="0" applyFont="1" applyFill="1" applyBorder="1" applyAlignment="1" applyProtection="1">
      <alignment horizontal="right"/>
      <protection/>
    </xf>
    <xf numFmtId="0" fontId="0" fillId="42" borderId="60" xfId="0" applyFont="1" applyFill="1" applyBorder="1" applyAlignment="1" applyProtection="1">
      <alignment horizontal="right"/>
      <protection/>
    </xf>
    <xf numFmtId="0" fontId="0" fillId="42" borderId="49" xfId="0" applyFont="1" applyFill="1" applyBorder="1" applyAlignment="1" applyProtection="1">
      <alignment horizontal="right"/>
      <protection/>
    </xf>
    <xf numFmtId="177" fontId="3" fillId="0" borderId="64" xfId="0" applyNumberFormat="1" applyFont="1" applyBorder="1" applyAlignment="1" applyProtection="1">
      <alignment horizontal="center" vertical="center"/>
      <protection locked="0"/>
    </xf>
    <xf numFmtId="177" fontId="3" fillId="0" borderId="25" xfId="0" applyNumberFormat="1" applyFont="1" applyBorder="1" applyAlignment="1" applyProtection="1">
      <alignment horizontal="center" vertical="center"/>
      <protection locked="0"/>
    </xf>
    <xf numFmtId="177" fontId="3" fillId="0" borderId="56" xfId="0" applyNumberFormat="1" applyFont="1" applyBorder="1" applyAlignment="1" applyProtection="1">
      <alignment horizontal="center" vertical="center"/>
      <protection locked="0"/>
    </xf>
    <xf numFmtId="177" fontId="3" fillId="0" borderId="51" xfId="0" applyNumberFormat="1" applyFont="1" applyBorder="1" applyAlignment="1" applyProtection="1">
      <alignment horizontal="center" vertical="center"/>
      <protection locked="0"/>
    </xf>
    <xf numFmtId="177" fontId="3" fillId="0" borderId="59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/>
    </xf>
    <xf numFmtId="180" fontId="26" fillId="0" borderId="0" xfId="0" applyNumberFormat="1" applyFont="1" applyBorder="1" applyAlignment="1">
      <alignment shrinkToFit="1"/>
    </xf>
    <xf numFmtId="0" fontId="0" fillId="37" borderId="19" xfId="0" applyFont="1" applyFill="1" applyBorder="1" applyAlignment="1" applyProtection="1">
      <alignment horizontal="right"/>
      <protection/>
    </xf>
    <xf numFmtId="0" fontId="0" fillId="37" borderId="49" xfId="0" applyFont="1" applyFill="1" applyBorder="1" applyAlignment="1" applyProtection="1">
      <alignment/>
      <protection/>
    </xf>
    <xf numFmtId="177" fontId="0" fillId="37" borderId="58" xfId="0" applyNumberFormat="1" applyFont="1" applyFill="1" applyBorder="1" applyAlignment="1" applyProtection="1">
      <alignment/>
      <protection/>
    </xf>
    <xf numFmtId="0" fontId="0" fillId="41" borderId="65" xfId="0" applyFont="1" applyFill="1" applyBorder="1" applyAlignment="1" applyProtection="1">
      <alignment/>
      <protection/>
    </xf>
    <xf numFmtId="177" fontId="5" fillId="33" borderId="13" xfId="0" applyNumberFormat="1" applyFont="1" applyFill="1" applyBorder="1" applyAlignment="1" applyProtection="1">
      <alignment/>
      <protection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1" borderId="70" xfId="0" applyFont="1" applyFill="1" applyBorder="1" applyAlignment="1" applyProtection="1">
      <alignment horizontal="center"/>
      <protection/>
    </xf>
    <xf numFmtId="0" fontId="0" fillId="41" borderId="71" xfId="0" applyFont="1" applyFill="1" applyBorder="1" applyAlignment="1" applyProtection="1">
      <alignment horizontal="center"/>
      <protection/>
    </xf>
    <xf numFmtId="0" fontId="0" fillId="41" borderId="72" xfId="0" applyFont="1" applyFill="1" applyBorder="1" applyAlignment="1" applyProtection="1">
      <alignment horizontal="center"/>
      <protection/>
    </xf>
    <xf numFmtId="0" fontId="0" fillId="41" borderId="73" xfId="0" applyFont="1" applyFill="1" applyBorder="1" applyAlignment="1" applyProtection="1">
      <alignment horizontal="center"/>
      <protection/>
    </xf>
    <xf numFmtId="177" fontId="0" fillId="37" borderId="67" xfId="0" applyNumberFormat="1" applyFont="1" applyFill="1" applyBorder="1" applyAlignment="1" applyProtection="1">
      <alignment/>
      <protection/>
    </xf>
    <xf numFmtId="180" fontId="26" fillId="0" borderId="74" xfId="0" applyNumberFormat="1" applyFont="1" applyBorder="1" applyAlignment="1">
      <alignment shrinkToFit="1"/>
    </xf>
    <xf numFmtId="0" fontId="0" fillId="0" borderId="75" xfId="0" applyBorder="1" applyAlignment="1">
      <alignment horizontal="center" vertical="center"/>
    </xf>
    <xf numFmtId="180" fontId="26" fillId="0" borderId="76" xfId="0" applyNumberFormat="1" applyFont="1" applyBorder="1" applyAlignment="1">
      <alignment shrinkToFit="1"/>
    </xf>
    <xf numFmtId="180" fontId="26" fillId="0" borderId="77" xfId="0" applyNumberFormat="1" applyFont="1" applyBorder="1" applyAlignment="1">
      <alignment shrinkToFit="1"/>
    </xf>
    <xf numFmtId="177" fontId="0" fillId="37" borderId="78" xfId="0" applyNumberFormat="1" applyFont="1" applyFill="1" applyBorder="1" applyAlignment="1" applyProtection="1">
      <alignment/>
      <protection/>
    </xf>
    <xf numFmtId="177" fontId="3" fillId="0" borderId="79" xfId="0" applyNumberFormat="1" applyFont="1" applyBorder="1" applyAlignment="1" applyProtection="1">
      <alignment horizontal="center" vertical="center"/>
      <protection locked="0"/>
    </xf>
    <xf numFmtId="177" fontId="3" fillId="0" borderId="80" xfId="0" applyNumberFormat="1" applyFont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/>
      <protection locked="0"/>
    </xf>
    <xf numFmtId="0" fontId="0" fillId="0" borderId="81" xfId="0" applyFont="1" applyFill="1" applyBorder="1" applyAlignment="1" applyProtection="1">
      <alignment/>
      <protection locked="0"/>
    </xf>
    <xf numFmtId="0" fontId="0" fillId="0" borderId="82" xfId="0" applyFont="1" applyFill="1" applyBorder="1" applyAlignment="1" applyProtection="1">
      <alignment/>
      <protection locked="0"/>
    </xf>
    <xf numFmtId="0" fontId="0" fillId="0" borderId="73" xfId="0" applyFont="1" applyFill="1" applyBorder="1" applyAlignment="1" applyProtection="1">
      <alignment shrinkToFit="1"/>
      <protection locked="0"/>
    </xf>
    <xf numFmtId="0" fontId="0" fillId="0" borderId="81" xfId="0" applyFont="1" applyFill="1" applyBorder="1" applyAlignment="1" applyProtection="1">
      <alignment shrinkToFit="1"/>
      <protection locked="0"/>
    </xf>
    <xf numFmtId="0" fontId="0" fillId="0" borderId="82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3" fillId="0" borderId="0" xfId="0" applyFont="1" applyAlignment="1">
      <alignment/>
    </xf>
    <xf numFmtId="177" fontId="5" fillId="33" borderId="83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35" borderId="84" xfId="0" applyFill="1" applyBorder="1" applyAlignment="1" applyProtection="1">
      <alignment/>
      <protection/>
    </xf>
    <xf numFmtId="0" fontId="2" fillId="35" borderId="85" xfId="0" applyFont="1" applyFill="1" applyBorder="1" applyAlignment="1" applyProtection="1">
      <alignment horizontal="center"/>
      <protection/>
    </xf>
    <xf numFmtId="0" fontId="0" fillId="35" borderId="85" xfId="0" applyFill="1" applyBorder="1" applyAlignment="1" applyProtection="1">
      <alignment/>
      <protection/>
    </xf>
    <xf numFmtId="0" fontId="0" fillId="33" borderId="86" xfId="0" applyFont="1" applyFill="1" applyBorder="1" applyAlignment="1" applyProtection="1">
      <alignment horizontal="right"/>
      <protection/>
    </xf>
    <xf numFmtId="0" fontId="0" fillId="33" borderId="87" xfId="0" applyFont="1" applyFill="1" applyBorder="1" applyAlignment="1" applyProtection="1">
      <alignment/>
      <protection/>
    </xf>
    <xf numFmtId="177" fontId="5" fillId="33" borderId="88" xfId="0" applyNumberFormat="1" applyFont="1" applyFill="1" applyBorder="1" applyAlignment="1" applyProtection="1">
      <alignment/>
      <protection/>
    </xf>
    <xf numFmtId="177" fontId="5" fillId="33" borderId="64" xfId="0" applyNumberFormat="1" applyFont="1" applyFill="1" applyBorder="1" applyAlignment="1" applyProtection="1">
      <alignment/>
      <protection/>
    </xf>
    <xf numFmtId="177" fontId="5" fillId="33" borderId="28" xfId="0" applyNumberFormat="1" applyFont="1" applyFill="1" applyBorder="1" applyAlignment="1" applyProtection="1">
      <alignment/>
      <protection/>
    </xf>
    <xf numFmtId="177" fontId="5" fillId="33" borderId="42" xfId="0" applyNumberFormat="1" applyFont="1" applyFill="1" applyBorder="1" applyAlignment="1" applyProtection="1">
      <alignment/>
      <protection/>
    </xf>
    <xf numFmtId="177" fontId="5" fillId="33" borderId="89" xfId="0" applyNumberFormat="1" applyFont="1" applyFill="1" applyBorder="1" applyAlignment="1" applyProtection="1">
      <alignment/>
      <protection/>
    </xf>
    <xf numFmtId="0" fontId="0" fillId="36" borderId="85" xfId="0" applyFont="1" applyFill="1" applyBorder="1" applyAlignment="1" applyProtection="1">
      <alignment/>
      <protection/>
    </xf>
    <xf numFmtId="0" fontId="0" fillId="36" borderId="90" xfId="0" applyFont="1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2" fillId="36" borderId="49" xfId="0" applyFont="1" applyFill="1" applyBorder="1" applyAlignment="1" applyProtection="1">
      <alignment/>
      <protection/>
    </xf>
    <xf numFmtId="0" fontId="0" fillId="36" borderId="49" xfId="0" applyFont="1" applyFill="1" applyBorder="1" applyAlignment="1" applyProtection="1">
      <alignment/>
      <protection/>
    </xf>
    <xf numFmtId="0" fontId="19" fillId="35" borderId="32" xfId="0" applyFont="1" applyFill="1" applyBorder="1" applyAlignment="1" applyProtection="1">
      <alignment/>
      <protection/>
    </xf>
    <xf numFmtId="0" fontId="14" fillId="36" borderId="49" xfId="0" applyFont="1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6" fillId="36" borderId="55" xfId="0" applyFont="1" applyFill="1" applyBorder="1" applyAlignment="1" applyProtection="1">
      <alignment/>
      <protection/>
    </xf>
    <xf numFmtId="180" fontId="26" fillId="0" borderId="91" xfId="0" applyNumberFormat="1" applyFont="1" applyBorder="1" applyAlignment="1">
      <alignment shrinkToFit="1"/>
    </xf>
    <xf numFmtId="181" fontId="33" fillId="37" borderId="92" xfId="0" applyNumberFormat="1" applyFont="1" applyFill="1" applyBorder="1" applyAlignment="1" applyProtection="1">
      <alignment horizontal="center" vertical="center" shrinkToFit="1"/>
      <protection locked="0"/>
    </xf>
    <xf numFmtId="181" fontId="33" fillId="37" borderId="93" xfId="0" applyNumberFormat="1" applyFont="1" applyFill="1" applyBorder="1" applyAlignment="1" applyProtection="1">
      <alignment horizontal="center" vertical="center" shrinkToFit="1"/>
      <protection locked="0"/>
    </xf>
    <xf numFmtId="181" fontId="33" fillId="37" borderId="57" xfId="0" applyNumberFormat="1" applyFont="1" applyFill="1" applyBorder="1" applyAlignment="1" applyProtection="1">
      <alignment horizontal="center" vertical="center" shrinkToFit="1"/>
      <protection locked="0"/>
    </xf>
    <xf numFmtId="181" fontId="33" fillId="37" borderId="7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/>
    </xf>
    <xf numFmtId="177" fontId="3" fillId="0" borderId="89" xfId="0" applyNumberFormat="1" applyFont="1" applyBorder="1" applyAlignment="1" applyProtection="1">
      <alignment horizontal="center" vertical="center"/>
      <protection locked="0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177" fontId="3" fillId="0" borderId="15" xfId="0" applyNumberFormat="1" applyFont="1" applyBorder="1" applyAlignment="1" applyProtection="1">
      <alignment horizontal="center" vertical="center"/>
      <protection locked="0"/>
    </xf>
    <xf numFmtId="177" fontId="3" fillId="0" borderId="92" xfId="0" applyNumberFormat="1" applyFont="1" applyBorder="1" applyAlignment="1" applyProtection="1">
      <alignment horizontal="center" vertical="center"/>
      <protection locked="0"/>
    </xf>
    <xf numFmtId="177" fontId="2" fillId="39" borderId="94" xfId="0" applyNumberFormat="1" applyFont="1" applyFill="1" applyBorder="1" applyAlignment="1" applyProtection="1">
      <alignment horizontal="center"/>
      <protection locked="0"/>
    </xf>
    <xf numFmtId="177" fontId="2" fillId="39" borderId="95" xfId="0" applyNumberFormat="1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3" fillId="0" borderId="28" xfId="0" applyNumberFormat="1" applyFont="1" applyBorder="1" applyAlignment="1" applyProtection="1">
      <alignment horizontal="center" vertical="center"/>
      <protection locked="0"/>
    </xf>
    <xf numFmtId="9" fontId="0" fillId="33" borderId="96" xfId="0" applyNumberFormat="1" applyFont="1" applyFill="1" applyBorder="1" applyAlignment="1" applyProtection="1">
      <alignment/>
      <protection/>
    </xf>
    <xf numFmtId="177" fontId="3" fillId="0" borderId="61" xfId="0" applyNumberFormat="1" applyFont="1" applyBorder="1" applyAlignment="1" applyProtection="1">
      <alignment horizontal="center" vertical="center"/>
      <protection locked="0"/>
    </xf>
    <xf numFmtId="9" fontId="0" fillId="33" borderId="97" xfId="0" applyNumberFormat="1" applyFont="1" applyFill="1" applyBorder="1" applyAlignment="1" applyProtection="1">
      <alignment/>
      <protection/>
    </xf>
    <xf numFmtId="177" fontId="3" fillId="0" borderId="52" xfId="0" applyNumberFormat="1" applyFont="1" applyBorder="1" applyAlignment="1" applyProtection="1">
      <alignment horizontal="center" vertical="center"/>
      <protection locked="0"/>
    </xf>
    <xf numFmtId="9" fontId="0" fillId="33" borderId="98" xfId="0" applyNumberFormat="1" applyFont="1" applyFill="1" applyBorder="1" applyAlignment="1" applyProtection="1">
      <alignment/>
      <protection/>
    </xf>
    <xf numFmtId="177" fontId="0" fillId="37" borderId="11" xfId="0" applyNumberFormat="1" applyFont="1" applyFill="1" applyBorder="1" applyAlignment="1" applyProtection="1">
      <alignment/>
      <protection/>
    </xf>
    <xf numFmtId="177" fontId="5" fillId="33" borderId="99" xfId="0" applyNumberFormat="1" applyFont="1" applyFill="1" applyBorder="1" applyAlignment="1" applyProtection="1">
      <alignment/>
      <protection/>
    </xf>
    <xf numFmtId="177" fontId="5" fillId="33" borderId="68" xfId="0" applyNumberFormat="1" applyFont="1" applyFill="1" applyBorder="1" applyAlignment="1" applyProtection="1">
      <alignment/>
      <protection/>
    </xf>
    <xf numFmtId="177" fontId="0" fillId="37" borderId="100" xfId="0" applyNumberFormat="1" applyFont="1" applyFill="1" applyBorder="1" applyAlignment="1" applyProtection="1">
      <alignment/>
      <protection/>
    </xf>
    <xf numFmtId="177" fontId="0" fillId="37" borderId="68" xfId="0" applyNumberFormat="1" applyFont="1" applyFill="1" applyBorder="1" applyAlignment="1" applyProtection="1">
      <alignment/>
      <protection/>
    </xf>
    <xf numFmtId="177" fontId="0" fillId="37" borderId="101" xfId="0" applyNumberFormat="1" applyFont="1" applyFill="1" applyBorder="1" applyAlignment="1" applyProtection="1">
      <alignment/>
      <protection/>
    </xf>
    <xf numFmtId="177" fontId="3" fillId="0" borderId="99" xfId="0" applyNumberFormat="1" applyFont="1" applyBorder="1" applyAlignment="1" applyProtection="1">
      <alignment horizontal="center" vertical="center"/>
      <protection locked="0"/>
    </xf>
    <xf numFmtId="177" fontId="3" fillId="0" borderId="68" xfId="0" applyNumberFormat="1" applyFont="1" applyBorder="1" applyAlignment="1" applyProtection="1">
      <alignment horizontal="center" vertical="center"/>
      <protection locked="0"/>
    </xf>
    <xf numFmtId="177" fontId="3" fillId="0" borderId="101" xfId="0" applyNumberFormat="1" applyFont="1" applyBorder="1" applyAlignment="1" applyProtection="1">
      <alignment horizontal="center" vertical="center"/>
      <protection locked="0"/>
    </xf>
    <xf numFmtId="177" fontId="3" fillId="0" borderId="102" xfId="0" applyNumberFormat="1" applyFont="1" applyBorder="1" applyAlignment="1" applyProtection="1">
      <alignment horizontal="center" vertical="center"/>
      <protection locked="0"/>
    </xf>
    <xf numFmtId="177" fontId="3" fillId="0" borderId="103" xfId="0" applyNumberFormat="1" applyFont="1" applyBorder="1" applyAlignment="1" applyProtection="1">
      <alignment horizontal="center" vertical="center"/>
      <protection locked="0"/>
    </xf>
    <xf numFmtId="177" fontId="3" fillId="0" borderId="104" xfId="0" applyNumberFormat="1" applyFont="1" applyBorder="1" applyAlignment="1" applyProtection="1">
      <alignment horizontal="center" vertical="center"/>
      <protection locked="0"/>
    </xf>
    <xf numFmtId="0" fontId="6" fillId="36" borderId="49" xfId="0" applyFont="1" applyFill="1" applyBorder="1" applyAlignment="1" applyProtection="1">
      <alignment/>
      <protection/>
    </xf>
    <xf numFmtId="177" fontId="0" fillId="37" borderId="45" xfId="0" applyNumberFormat="1" applyFont="1" applyFill="1" applyBorder="1" applyAlignment="1" applyProtection="1">
      <alignment/>
      <protection/>
    </xf>
    <xf numFmtId="0" fontId="0" fillId="0" borderId="105" xfId="0" applyBorder="1" applyAlignment="1">
      <alignment horizontal="center" vertical="center"/>
    </xf>
    <xf numFmtId="177" fontId="3" fillId="0" borderId="68" xfId="0" applyNumberFormat="1" applyFont="1" applyBorder="1" applyAlignment="1" applyProtection="1">
      <alignment horizontal="center"/>
      <protection locked="0"/>
    </xf>
    <xf numFmtId="177" fontId="3" fillId="0" borderId="102" xfId="0" applyNumberFormat="1" applyFont="1" applyBorder="1" applyAlignment="1" applyProtection="1">
      <alignment horizontal="center"/>
      <protection locked="0"/>
    </xf>
    <xf numFmtId="181" fontId="33" fillId="37" borderId="106" xfId="0" applyNumberFormat="1" applyFont="1" applyFill="1" applyBorder="1" applyAlignment="1" applyProtection="1">
      <alignment horizontal="center" vertical="center" shrinkToFit="1"/>
      <protection locked="0"/>
    </xf>
    <xf numFmtId="180" fontId="26" fillId="0" borderId="107" xfId="0" applyNumberFormat="1" applyFont="1" applyBorder="1" applyAlignment="1">
      <alignment shrinkToFit="1"/>
    </xf>
    <xf numFmtId="180" fontId="26" fillId="0" borderId="108" xfId="0" applyNumberFormat="1" applyFont="1" applyBorder="1" applyAlignment="1">
      <alignment shrinkToFit="1"/>
    </xf>
    <xf numFmtId="180" fontId="26" fillId="0" borderId="109" xfId="0" applyNumberFormat="1" applyFont="1" applyBorder="1" applyAlignment="1">
      <alignment shrinkToFit="1"/>
    </xf>
    <xf numFmtId="181" fontId="33" fillId="37" borderId="110" xfId="0" applyNumberFormat="1" applyFont="1" applyFill="1" applyBorder="1" applyAlignment="1" applyProtection="1">
      <alignment horizontal="center" vertical="center" shrinkToFit="1"/>
      <protection locked="0"/>
    </xf>
    <xf numFmtId="0" fontId="32" fillId="41" borderId="111" xfId="0" applyFont="1" applyFill="1" applyBorder="1" applyAlignment="1">
      <alignment horizontal="center" vertical="center"/>
    </xf>
    <xf numFmtId="0" fontId="32" fillId="41" borderId="112" xfId="0" applyFont="1" applyFill="1" applyBorder="1" applyAlignment="1">
      <alignment horizontal="center" vertical="center"/>
    </xf>
    <xf numFmtId="0" fontId="32" fillId="41" borderId="113" xfId="0" applyFont="1" applyFill="1" applyBorder="1" applyAlignment="1">
      <alignment horizontal="center" vertical="center"/>
    </xf>
    <xf numFmtId="0" fontId="24" fillId="37" borderId="114" xfId="0" applyFont="1" applyFill="1" applyBorder="1" applyAlignment="1">
      <alignment horizontal="distributed"/>
    </xf>
    <xf numFmtId="0" fontId="24" fillId="37" borderId="112" xfId="0" applyFont="1" applyFill="1" applyBorder="1" applyAlignment="1">
      <alignment horizontal="distributed"/>
    </xf>
    <xf numFmtId="0" fontId="0" fillId="0" borderId="112" xfId="0" applyBorder="1" applyAlignment="1">
      <alignment horizontal="distributed"/>
    </xf>
    <xf numFmtId="0" fontId="0" fillId="0" borderId="113" xfId="0" applyBorder="1" applyAlignment="1">
      <alignment horizontal="distributed"/>
    </xf>
    <xf numFmtId="0" fontId="28" fillId="41" borderId="115" xfId="0" applyFont="1" applyFill="1" applyBorder="1" applyAlignment="1">
      <alignment horizontal="center" vertical="center"/>
    </xf>
    <xf numFmtId="0" fontId="28" fillId="41" borderId="116" xfId="0" applyFont="1" applyFill="1" applyBorder="1" applyAlignment="1">
      <alignment horizontal="center" vertical="center"/>
    </xf>
    <xf numFmtId="0" fontId="0" fillId="36" borderId="84" xfId="0" applyFont="1" applyFill="1" applyBorder="1" applyAlignment="1" applyProtection="1">
      <alignment/>
      <protection/>
    </xf>
    <xf numFmtId="0" fontId="0" fillId="36" borderId="32" xfId="0" applyFont="1" applyFill="1" applyBorder="1" applyAlignment="1" applyProtection="1">
      <alignment/>
      <protection/>
    </xf>
    <xf numFmtId="0" fontId="6" fillId="36" borderId="32" xfId="0" applyFont="1" applyFill="1" applyBorder="1" applyAlignment="1" applyProtection="1">
      <alignment/>
      <protection/>
    </xf>
    <xf numFmtId="0" fontId="6" fillId="36" borderId="52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center" vertical="center" wrapText="1"/>
    </xf>
    <xf numFmtId="0" fontId="24" fillId="37" borderId="115" xfId="0" applyFont="1" applyFill="1" applyBorder="1" applyAlignment="1">
      <alignment horizontal="distributed"/>
    </xf>
    <xf numFmtId="0" fontId="24" fillId="37" borderId="117" xfId="0" applyFont="1" applyFill="1" applyBorder="1" applyAlignment="1">
      <alignment horizontal="distributed"/>
    </xf>
    <xf numFmtId="0" fontId="0" fillId="0" borderId="117" xfId="0" applyBorder="1" applyAlignment="1">
      <alignment horizontal="distributed"/>
    </xf>
    <xf numFmtId="0" fontId="0" fillId="0" borderId="116" xfId="0" applyBorder="1" applyAlignment="1">
      <alignment horizontal="distributed"/>
    </xf>
    <xf numFmtId="177" fontId="0" fillId="37" borderId="85" xfId="0" applyNumberFormat="1" applyFont="1" applyFill="1" applyBorder="1" applyAlignment="1" applyProtection="1">
      <alignment/>
      <protection/>
    </xf>
    <xf numFmtId="177" fontId="0" fillId="37" borderId="118" xfId="0" applyNumberFormat="1" applyFont="1" applyFill="1" applyBorder="1" applyAlignment="1" applyProtection="1">
      <alignment/>
      <protection/>
    </xf>
    <xf numFmtId="9" fontId="0" fillId="33" borderId="118" xfId="0" applyNumberFormat="1" applyFont="1" applyFill="1" applyBorder="1" applyAlignment="1" applyProtection="1">
      <alignment/>
      <protection/>
    </xf>
    <xf numFmtId="9" fontId="0" fillId="33" borderId="119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77" fontId="0" fillId="37" borderId="103" xfId="0" applyNumberFormat="1" applyFont="1" applyFill="1" applyBorder="1" applyAlignment="1" applyProtection="1">
      <alignment/>
      <protection/>
    </xf>
    <xf numFmtId="9" fontId="0" fillId="33" borderId="12" xfId="0" applyNumberFormat="1" applyFont="1" applyFill="1" applyBorder="1" applyAlignment="1" applyProtection="1">
      <alignment/>
      <protection/>
    </xf>
    <xf numFmtId="9" fontId="0" fillId="33" borderId="120" xfId="0" applyNumberFormat="1" applyFont="1" applyFill="1" applyBorder="1" applyAlignment="1" applyProtection="1">
      <alignment/>
      <protection/>
    </xf>
    <xf numFmtId="177" fontId="5" fillId="33" borderId="45" xfId="0" applyNumberFormat="1" applyFont="1" applyFill="1" applyBorder="1" applyAlignment="1" applyProtection="1">
      <alignment/>
      <protection/>
    </xf>
    <xf numFmtId="177" fontId="0" fillId="37" borderId="121" xfId="0" applyNumberFormat="1" applyFont="1" applyFill="1" applyBorder="1" applyAlignment="1" applyProtection="1">
      <alignment/>
      <protection/>
    </xf>
    <xf numFmtId="177" fontId="0" fillId="37" borderId="43" xfId="0" applyNumberFormat="1" applyFont="1" applyFill="1" applyBorder="1" applyAlignment="1" applyProtection="1">
      <alignment/>
      <protection/>
    </xf>
    <xf numFmtId="0" fontId="0" fillId="0" borderId="122" xfId="0" applyBorder="1" applyAlignment="1">
      <alignment horizontal="center" vertical="center"/>
    </xf>
    <xf numFmtId="181" fontId="33" fillId="37" borderId="123" xfId="0" applyNumberFormat="1" applyFont="1" applyFill="1" applyBorder="1" applyAlignment="1" applyProtection="1">
      <alignment horizontal="center" vertical="center" shrinkToFit="1"/>
      <protection locked="0"/>
    </xf>
    <xf numFmtId="0" fontId="0" fillId="38" borderId="124" xfId="0" applyFill="1" applyBorder="1" applyAlignment="1" applyProtection="1">
      <alignment/>
      <protection/>
    </xf>
    <xf numFmtId="0" fontId="2" fillId="38" borderId="125" xfId="0" applyFont="1" applyFill="1" applyBorder="1" applyAlignment="1" applyProtection="1">
      <alignment horizontal="center"/>
      <protection/>
    </xf>
    <xf numFmtId="0" fontId="0" fillId="38" borderId="125" xfId="0" applyFill="1" applyBorder="1" applyAlignment="1" applyProtection="1">
      <alignment/>
      <protection/>
    </xf>
    <xf numFmtId="0" fontId="0" fillId="33" borderId="126" xfId="0" applyFont="1" applyFill="1" applyBorder="1" applyAlignment="1" applyProtection="1">
      <alignment horizontal="right"/>
      <protection/>
    </xf>
    <xf numFmtId="0" fontId="0" fillId="33" borderId="127" xfId="0" applyFont="1" applyFill="1" applyBorder="1" applyAlignment="1" applyProtection="1">
      <alignment/>
      <protection/>
    </xf>
    <xf numFmtId="0" fontId="0" fillId="38" borderId="60" xfId="0" applyFill="1" applyBorder="1" applyAlignment="1" applyProtection="1">
      <alignment/>
      <protection/>
    </xf>
    <xf numFmtId="177" fontId="0" fillId="37" borderId="128" xfId="0" applyNumberFormat="1" applyFont="1" applyFill="1" applyBorder="1" applyAlignment="1" applyProtection="1">
      <alignment/>
      <protection/>
    </xf>
    <xf numFmtId="0" fontId="19" fillId="38" borderId="60" xfId="0" applyFont="1" applyFill="1" applyBorder="1" applyAlignment="1" applyProtection="1">
      <alignment/>
      <protection/>
    </xf>
    <xf numFmtId="0" fontId="0" fillId="41" borderId="129" xfId="0" applyFont="1" applyFill="1" applyBorder="1" applyAlignment="1" applyProtection="1">
      <alignment/>
      <protection/>
    </xf>
    <xf numFmtId="0" fontId="0" fillId="41" borderId="60" xfId="0" applyFont="1" applyFill="1" applyBorder="1" applyAlignment="1" applyProtection="1">
      <alignment/>
      <protection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1" borderId="130" xfId="0" applyFont="1" applyFill="1" applyBorder="1" applyAlignment="1" applyProtection="1">
      <alignment/>
      <protection/>
    </xf>
    <xf numFmtId="0" fontId="0" fillId="41" borderId="131" xfId="0" applyFont="1" applyFill="1" applyBorder="1" applyAlignment="1" applyProtection="1">
      <alignment horizontal="center"/>
      <protection/>
    </xf>
    <xf numFmtId="0" fontId="0" fillId="0" borderId="132" xfId="0" applyBorder="1" applyAlignment="1">
      <alignment horizontal="center" vertical="center"/>
    </xf>
    <xf numFmtId="177" fontId="0" fillId="37" borderId="99" xfId="0" applyNumberFormat="1" applyFont="1" applyFill="1" applyBorder="1" applyAlignment="1" applyProtection="1">
      <alignment/>
      <protection/>
    </xf>
    <xf numFmtId="177" fontId="3" fillId="0" borderId="31" xfId="0" applyNumberFormat="1" applyFont="1" applyBorder="1" applyAlignment="1" applyProtection="1">
      <alignment horizontal="center"/>
      <protection locked="0"/>
    </xf>
    <xf numFmtId="177" fontId="0" fillId="37" borderId="104" xfId="0" applyNumberFormat="1" applyFont="1" applyFill="1" applyBorder="1" applyAlignment="1" applyProtection="1">
      <alignment/>
      <protection/>
    </xf>
    <xf numFmtId="177" fontId="3" fillId="0" borderId="16" xfId="0" applyNumberFormat="1" applyFont="1" applyBorder="1" applyAlignment="1" applyProtection="1">
      <alignment horizontal="center"/>
      <protection locked="0"/>
    </xf>
    <xf numFmtId="177" fontId="0" fillId="37" borderId="102" xfId="0" applyNumberFormat="1" applyFont="1" applyFill="1" applyBorder="1" applyAlignment="1" applyProtection="1">
      <alignment/>
      <protection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177" fontId="0" fillId="37" borderId="95" xfId="0" applyNumberFormat="1" applyFont="1" applyFill="1" applyBorder="1" applyAlignment="1" applyProtection="1">
      <alignment/>
      <protection/>
    </xf>
    <xf numFmtId="0" fontId="0" fillId="0" borderId="133" xfId="0" applyBorder="1" applyAlignment="1">
      <alignment horizontal="center" vertical="center"/>
    </xf>
    <xf numFmtId="181" fontId="33" fillId="37" borderId="134" xfId="0" applyNumberFormat="1" applyFont="1" applyFill="1" applyBorder="1" applyAlignment="1" applyProtection="1">
      <alignment horizontal="center" vertical="center" shrinkToFit="1"/>
      <protection locked="0"/>
    </xf>
    <xf numFmtId="181" fontId="33" fillId="37" borderId="91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95" xfId="0" applyNumberFormat="1" applyFont="1" applyBorder="1" applyAlignment="1" applyProtection="1">
      <alignment horizontal="center" vertical="center"/>
      <protection locked="0"/>
    </xf>
    <xf numFmtId="177" fontId="3" fillId="0" borderId="94" xfId="0" applyNumberFormat="1" applyFont="1" applyBorder="1" applyAlignment="1" applyProtection="1">
      <alignment horizontal="center" vertical="center"/>
      <protection locked="0"/>
    </xf>
    <xf numFmtId="177" fontId="3" fillId="0" borderId="122" xfId="0" applyNumberFormat="1" applyFont="1" applyBorder="1" applyAlignment="1" applyProtection="1">
      <alignment horizontal="center" vertical="center"/>
      <protection locked="0"/>
    </xf>
    <xf numFmtId="177" fontId="3" fillId="0" borderId="135" xfId="0" applyNumberFormat="1" applyFont="1" applyBorder="1" applyAlignment="1" applyProtection="1">
      <alignment horizontal="center" vertical="center"/>
      <protection locked="0"/>
    </xf>
    <xf numFmtId="177" fontId="0" fillId="37" borderId="94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6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37" borderId="137" xfId="0" applyNumberFormat="1" applyFont="1" applyFill="1" applyBorder="1" applyAlignment="1" applyProtection="1">
      <alignment/>
      <protection/>
    </xf>
    <xf numFmtId="177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wrapText="1"/>
    </xf>
    <xf numFmtId="181" fontId="33" fillId="37" borderId="80" xfId="0" applyNumberFormat="1" applyFont="1" applyFill="1" applyBorder="1" applyAlignment="1" applyProtection="1">
      <alignment horizontal="center" vertical="center" shrinkToFit="1"/>
      <protection locked="0"/>
    </xf>
    <xf numFmtId="181" fontId="33" fillId="37" borderId="138" xfId="0" applyNumberFormat="1" applyFont="1" applyFill="1" applyBorder="1" applyAlignment="1" applyProtection="1">
      <alignment horizontal="center" vertical="center" shrinkToFit="1"/>
      <protection locked="0"/>
    </xf>
    <xf numFmtId="180" fontId="26" fillId="0" borderId="138" xfId="0" applyNumberFormat="1" applyFont="1" applyBorder="1" applyAlignment="1">
      <alignment shrinkToFit="1"/>
    </xf>
    <xf numFmtId="180" fontId="26" fillId="0" borderId="139" xfId="0" applyNumberFormat="1" applyFont="1" applyBorder="1" applyAlignment="1">
      <alignment shrinkToFit="1"/>
    </xf>
    <xf numFmtId="180" fontId="26" fillId="0" borderId="140" xfId="0" applyNumberFormat="1" applyFont="1" applyBorder="1" applyAlignment="1">
      <alignment shrinkToFit="1"/>
    </xf>
    <xf numFmtId="180" fontId="26" fillId="0" borderId="65" xfId="0" applyNumberFormat="1" applyFont="1" applyBorder="1" applyAlignment="1">
      <alignment shrinkToFit="1"/>
    </xf>
    <xf numFmtId="180" fontId="26" fillId="0" borderId="141" xfId="0" applyNumberFormat="1" applyFont="1" applyBorder="1" applyAlignment="1">
      <alignment shrinkToFit="1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44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26" xfId="0" applyNumberFormat="1" applyFont="1" applyBorder="1" applyAlignment="1" applyProtection="1">
      <alignment horizontal="center" vertical="center"/>
      <protection locked="0"/>
    </xf>
    <xf numFmtId="177" fontId="3" fillId="0" borderId="46" xfId="0" applyNumberFormat="1" applyFont="1" applyBorder="1" applyAlignment="1" applyProtection="1">
      <alignment horizontal="center" vertical="center"/>
      <protection locked="0"/>
    </xf>
    <xf numFmtId="177" fontId="3" fillId="0" borderId="43" xfId="0" applyNumberFormat="1" applyFont="1" applyBorder="1" applyAlignment="1" applyProtection="1">
      <alignment horizontal="center" vertical="center"/>
      <protection locked="0"/>
    </xf>
    <xf numFmtId="177" fontId="3" fillId="0" borderId="142" xfId="0" applyNumberFormat="1" applyFont="1" applyBorder="1" applyAlignment="1" applyProtection="1">
      <alignment horizontal="center" vertical="center"/>
      <protection locked="0"/>
    </xf>
    <xf numFmtId="177" fontId="3" fillId="0" borderId="42" xfId="0" applyNumberFormat="1" applyFont="1" applyBorder="1" applyAlignment="1" applyProtection="1">
      <alignment horizontal="center" vertical="center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  <xf numFmtId="177" fontId="3" fillId="0" borderId="106" xfId="0" applyNumberFormat="1" applyFont="1" applyBorder="1" applyAlignment="1" applyProtection="1">
      <alignment horizontal="center" vertical="center"/>
      <protection locked="0"/>
    </xf>
    <xf numFmtId="177" fontId="3" fillId="0" borderId="53" xfId="0" applyNumberFormat="1" applyFont="1" applyBorder="1" applyAlignment="1" applyProtection="1">
      <alignment horizontal="center" vertical="center"/>
      <protection locked="0"/>
    </xf>
    <xf numFmtId="177" fontId="3" fillId="0" borderId="143" xfId="0" applyNumberFormat="1" applyFont="1" applyBorder="1" applyAlignment="1" applyProtection="1">
      <alignment horizontal="center" vertical="center"/>
      <protection locked="0"/>
    </xf>
    <xf numFmtId="177" fontId="3" fillId="0" borderId="96" xfId="0" applyNumberFormat="1" applyFont="1" applyBorder="1" applyAlignment="1" applyProtection="1">
      <alignment horizontal="center" vertical="center"/>
      <protection locked="0"/>
    </xf>
    <xf numFmtId="177" fontId="3" fillId="0" borderId="120" xfId="0" applyNumberFormat="1" applyFont="1" applyBorder="1" applyAlignment="1" applyProtection="1">
      <alignment horizontal="center" vertical="center"/>
      <protection locked="0"/>
    </xf>
    <xf numFmtId="177" fontId="3" fillId="0" borderId="97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/>
      <protection locked="0"/>
    </xf>
    <xf numFmtId="180" fontId="35" fillId="36" borderId="0" xfId="0" applyNumberFormat="1" applyFont="1" applyFill="1" applyBorder="1" applyAlignment="1" applyProtection="1">
      <alignment/>
      <protection/>
    </xf>
    <xf numFmtId="180" fontId="26" fillId="0" borderId="144" xfId="0" applyNumberFormat="1" applyFont="1" applyBorder="1" applyAlignment="1">
      <alignment shrinkToFit="1"/>
    </xf>
    <xf numFmtId="180" fontId="26" fillId="0" borderId="145" xfId="0" applyNumberFormat="1" applyFont="1" applyBorder="1" applyAlignment="1">
      <alignment shrinkToFit="1"/>
    </xf>
    <xf numFmtId="180" fontId="26" fillId="0" borderId="146" xfId="0" applyNumberFormat="1" applyFont="1" applyBorder="1" applyAlignment="1">
      <alignment shrinkToFit="1"/>
    </xf>
    <xf numFmtId="0" fontId="19" fillId="0" borderId="13" xfId="0" applyFont="1" applyFill="1" applyBorder="1" applyAlignment="1">
      <alignment horizontal="center" vertical="center" wrapText="1"/>
    </xf>
    <xf numFmtId="0" fontId="0" fillId="43" borderId="147" xfId="0" applyFill="1" applyBorder="1" applyAlignment="1">
      <alignment horizontal="center" vertical="center"/>
    </xf>
    <xf numFmtId="177" fontId="2" fillId="39" borderId="98" xfId="0" applyNumberFormat="1" applyFont="1" applyFill="1" applyBorder="1" applyAlignment="1" applyProtection="1">
      <alignment horizontal="center"/>
      <protection locked="0"/>
    </xf>
    <xf numFmtId="177" fontId="2" fillId="39" borderId="134" xfId="0" applyNumberFormat="1" applyFont="1" applyFill="1" applyBorder="1" applyAlignment="1" applyProtection="1">
      <alignment horizontal="center"/>
      <protection locked="0"/>
    </xf>
    <xf numFmtId="177" fontId="3" fillId="0" borderId="106" xfId="0" applyNumberFormat="1" applyFont="1" applyBorder="1" applyAlignment="1" applyProtection="1">
      <alignment horizontal="center"/>
      <protection locked="0"/>
    </xf>
    <xf numFmtId="177" fontId="3" fillId="0" borderId="142" xfId="0" applyNumberFormat="1" applyFont="1" applyBorder="1" applyAlignment="1" applyProtection="1">
      <alignment horizontal="center"/>
      <protection locked="0"/>
    </xf>
    <xf numFmtId="177" fontId="3" fillId="0" borderId="148" xfId="0" applyNumberFormat="1" applyFont="1" applyBorder="1" applyAlignment="1" applyProtection="1">
      <alignment horizontal="center"/>
      <protection locked="0"/>
    </xf>
    <xf numFmtId="177" fontId="3" fillId="0" borderId="92" xfId="0" applyNumberFormat="1" applyFont="1" applyBorder="1" applyAlignment="1" applyProtection="1">
      <alignment horizontal="center"/>
      <protection locked="0"/>
    </xf>
    <xf numFmtId="177" fontId="2" fillId="39" borderId="97" xfId="0" applyNumberFormat="1" applyFont="1" applyFill="1" applyBorder="1" applyAlignment="1" applyProtection="1">
      <alignment horizontal="center"/>
      <protection locked="0"/>
    </xf>
    <xf numFmtId="177" fontId="3" fillId="0" borderId="97" xfId="0" applyNumberFormat="1" applyFont="1" applyBorder="1" applyAlignment="1" applyProtection="1">
      <alignment horizontal="center"/>
      <protection locked="0"/>
    </xf>
    <xf numFmtId="177" fontId="3" fillId="0" borderId="134" xfId="0" applyNumberFormat="1" applyFont="1" applyBorder="1" applyAlignment="1" applyProtection="1">
      <alignment horizontal="center"/>
      <protection locked="0"/>
    </xf>
    <xf numFmtId="177" fontId="3" fillId="0" borderId="149" xfId="0" applyNumberFormat="1" applyFont="1" applyBorder="1" applyAlignment="1" applyProtection="1">
      <alignment horizontal="center"/>
      <protection locked="0"/>
    </xf>
    <xf numFmtId="177" fontId="3" fillId="0" borderId="150" xfId="0" applyNumberFormat="1" applyFont="1" applyBorder="1" applyAlignment="1" applyProtection="1">
      <alignment horizontal="center"/>
      <protection locked="0"/>
    </xf>
    <xf numFmtId="177" fontId="3" fillId="0" borderId="151" xfId="0" applyNumberFormat="1" applyFont="1" applyBorder="1" applyAlignment="1" applyProtection="1">
      <alignment horizontal="center"/>
      <protection locked="0"/>
    </xf>
    <xf numFmtId="177" fontId="3" fillId="0" borderId="152" xfId="0" applyNumberFormat="1" applyFont="1" applyBorder="1" applyAlignment="1" applyProtection="1">
      <alignment horizontal="center"/>
      <protection locked="0"/>
    </xf>
    <xf numFmtId="177" fontId="3" fillId="0" borderId="153" xfId="0" applyNumberFormat="1" applyFont="1" applyBorder="1" applyAlignment="1" applyProtection="1">
      <alignment horizontal="center"/>
      <protection locked="0"/>
    </xf>
    <xf numFmtId="177" fontId="3" fillId="0" borderId="154" xfId="0" applyNumberFormat="1" applyFont="1" applyBorder="1" applyAlignment="1" applyProtection="1">
      <alignment horizontal="center"/>
      <protection locked="0"/>
    </xf>
    <xf numFmtId="177" fontId="3" fillId="0" borderId="150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 vertical="center"/>
    </xf>
    <xf numFmtId="177" fontId="2" fillId="39" borderId="80" xfId="0" applyNumberFormat="1" applyFont="1" applyFill="1" applyBorder="1" applyAlignment="1" applyProtection="1">
      <alignment horizontal="center"/>
      <protection locked="0"/>
    </xf>
    <xf numFmtId="177" fontId="2" fillId="39" borderId="0" xfId="0" applyNumberFormat="1" applyFont="1" applyFill="1" applyBorder="1" applyAlignment="1" applyProtection="1">
      <alignment horizontal="center"/>
      <protection locked="0"/>
    </xf>
    <xf numFmtId="177" fontId="2" fillId="39" borderId="155" xfId="0" applyNumberFormat="1" applyFont="1" applyFill="1" applyBorder="1" applyAlignment="1" applyProtection="1">
      <alignment horizontal="center"/>
      <protection locked="0"/>
    </xf>
    <xf numFmtId="177" fontId="2" fillId="39" borderId="25" xfId="0" applyNumberFormat="1" applyFont="1" applyFill="1" applyBorder="1" applyAlignment="1" applyProtection="1">
      <alignment horizontal="center"/>
      <protection locked="0"/>
    </xf>
    <xf numFmtId="177" fontId="3" fillId="0" borderId="62" xfId="0" applyNumberFormat="1" applyFont="1" applyBorder="1" applyAlignment="1" applyProtection="1">
      <alignment horizontal="center" vertical="center"/>
      <protection locked="0"/>
    </xf>
    <xf numFmtId="177" fontId="3" fillId="0" borderId="134" xfId="0" applyNumberFormat="1" applyFont="1" applyBorder="1" applyAlignment="1" applyProtection="1">
      <alignment horizontal="center" vertical="center"/>
      <protection locked="0"/>
    </xf>
    <xf numFmtId="177" fontId="2" fillId="39" borderId="56" xfId="0" applyNumberFormat="1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3" borderId="149" xfId="0" applyFill="1" applyBorder="1" applyAlignment="1">
      <alignment vertical="center"/>
    </xf>
    <xf numFmtId="0" fontId="0" fillId="0" borderId="156" xfId="0" applyBorder="1" applyAlignment="1">
      <alignment horizontal="center" vertical="center"/>
    </xf>
    <xf numFmtId="181" fontId="33" fillId="37" borderId="157" xfId="0" applyNumberFormat="1" applyFont="1" applyFill="1" applyBorder="1" applyAlignment="1" applyProtection="1">
      <alignment horizontal="center" vertical="center" shrinkToFit="1"/>
      <protection locked="0"/>
    </xf>
    <xf numFmtId="181" fontId="33" fillId="37" borderId="158" xfId="0" applyNumberFormat="1" applyFont="1" applyFill="1" applyBorder="1" applyAlignment="1" applyProtection="1">
      <alignment horizontal="center" vertical="center" shrinkToFit="1"/>
      <protection locked="0"/>
    </xf>
    <xf numFmtId="181" fontId="33" fillId="37" borderId="15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0" xfId="0" applyFont="1" applyBorder="1" applyAlignment="1">
      <alignment horizontal="center" vertical="center"/>
    </xf>
    <xf numFmtId="177" fontId="5" fillId="33" borderId="160" xfId="0" applyNumberFormat="1" applyFont="1" applyFill="1" applyBorder="1" applyAlignment="1" applyProtection="1">
      <alignment/>
      <protection/>
    </xf>
    <xf numFmtId="0" fontId="3" fillId="0" borderId="48" xfId="0" applyFont="1" applyBorder="1" applyAlignment="1" applyProtection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77" fontId="0" fillId="37" borderId="27" xfId="0" applyNumberFormat="1" applyFont="1" applyFill="1" applyBorder="1" applyAlignment="1" applyProtection="1">
      <alignment/>
      <protection/>
    </xf>
    <xf numFmtId="0" fontId="0" fillId="0" borderId="161" xfId="0" applyBorder="1" applyAlignment="1" applyProtection="1">
      <alignment/>
      <protection/>
    </xf>
    <xf numFmtId="0" fontId="0" fillId="0" borderId="70" xfId="0" applyFont="1" applyFill="1" applyBorder="1" applyAlignment="1" applyProtection="1">
      <alignment/>
      <protection locked="0"/>
    </xf>
    <xf numFmtId="177" fontId="2" fillId="39" borderId="105" xfId="0" applyNumberFormat="1" applyFont="1" applyFill="1" applyBorder="1" applyAlignment="1" applyProtection="1">
      <alignment horizontal="center"/>
      <protection locked="0"/>
    </xf>
    <xf numFmtId="177" fontId="3" fillId="0" borderId="69" xfId="0" applyNumberFormat="1" applyFont="1" applyBorder="1" applyAlignment="1" applyProtection="1">
      <alignment horizontal="center"/>
      <protection locked="0"/>
    </xf>
    <xf numFmtId="177" fontId="3" fillId="0" borderId="132" xfId="0" applyNumberFormat="1" applyFont="1" applyBorder="1" applyAlignment="1" applyProtection="1">
      <alignment horizontal="center"/>
      <protection locked="0"/>
    </xf>
    <xf numFmtId="177" fontId="3" fillId="0" borderId="66" xfId="0" applyNumberFormat="1" applyFont="1" applyBorder="1" applyAlignment="1" applyProtection="1">
      <alignment horizontal="center"/>
      <protection locked="0"/>
    </xf>
    <xf numFmtId="177" fontId="3" fillId="0" borderId="67" xfId="0" applyNumberFormat="1" applyFont="1" applyBorder="1" applyAlignment="1" applyProtection="1">
      <alignment horizontal="center"/>
      <protection locked="0"/>
    </xf>
    <xf numFmtId="177" fontId="3" fillId="0" borderId="75" xfId="0" applyNumberFormat="1" applyFont="1" applyBorder="1" applyAlignment="1" applyProtection="1">
      <alignment horizontal="center"/>
      <protection locked="0"/>
    </xf>
    <xf numFmtId="177" fontId="0" fillId="37" borderId="69" xfId="0" applyNumberFormat="1" applyFont="1" applyFill="1" applyBorder="1" applyAlignment="1" applyProtection="1">
      <alignment/>
      <protection/>
    </xf>
    <xf numFmtId="9" fontId="0" fillId="33" borderId="67" xfId="0" applyNumberFormat="1" applyFont="1" applyFill="1" applyBorder="1" applyAlignment="1" applyProtection="1">
      <alignment/>
      <protection/>
    </xf>
    <xf numFmtId="9" fontId="0" fillId="33" borderId="105" xfId="0" applyNumberFormat="1" applyFont="1" applyFill="1" applyBorder="1" applyAlignment="1" applyProtection="1">
      <alignment/>
      <protection/>
    </xf>
    <xf numFmtId="0" fontId="7" fillId="42" borderId="60" xfId="0" applyFont="1" applyFill="1" applyBorder="1" applyAlignment="1" applyProtection="1">
      <alignment/>
      <protection/>
    </xf>
    <xf numFmtId="0" fontId="0" fillId="33" borderId="162" xfId="0" applyFont="1" applyFill="1" applyBorder="1" applyAlignment="1" applyProtection="1">
      <alignment/>
      <protection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 shrinkToFit="1"/>
    </xf>
    <xf numFmtId="177" fontId="18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6" fillId="33" borderId="74" xfId="0" applyFont="1" applyFill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0" fillId="0" borderId="163" xfId="0" applyBorder="1" applyAlignment="1">
      <alignment vertical="center"/>
    </xf>
    <xf numFmtId="0" fontId="6" fillId="33" borderId="164" xfId="0" applyFont="1" applyFill="1" applyBorder="1" applyAlignment="1" applyProtection="1">
      <alignment vertical="center"/>
      <protection/>
    </xf>
    <xf numFmtId="0" fontId="0" fillId="0" borderId="165" xfId="0" applyBorder="1" applyAlignment="1">
      <alignment vertical="center"/>
    </xf>
    <xf numFmtId="0" fontId="0" fillId="0" borderId="166" xfId="0" applyBorder="1" applyAlignment="1">
      <alignment vertical="center"/>
    </xf>
    <xf numFmtId="0" fontId="6" fillId="37" borderId="74" xfId="0" applyFont="1" applyFill="1" applyBorder="1" applyAlignment="1" applyProtection="1">
      <alignment vertical="center"/>
      <protection/>
    </xf>
    <xf numFmtId="0" fontId="5" fillId="41" borderId="167" xfId="0" applyFont="1" applyFill="1" applyBorder="1" applyAlignment="1" applyProtection="1">
      <alignment horizontal="center" vertical="center"/>
      <protection/>
    </xf>
    <xf numFmtId="0" fontId="5" fillId="41" borderId="168" xfId="0" applyFont="1" applyFill="1" applyBorder="1" applyAlignment="1" applyProtection="1">
      <alignment horizontal="center" vertical="center"/>
      <protection/>
    </xf>
    <xf numFmtId="0" fontId="0" fillId="0" borderId="169" xfId="0" applyBorder="1" applyAlignment="1">
      <alignment horizontal="center" vertical="center"/>
    </xf>
    <xf numFmtId="0" fontId="11" fillId="41" borderId="65" xfId="0" applyFont="1" applyFill="1" applyBorder="1" applyAlignment="1" applyProtection="1">
      <alignment horizontal="center" vertical="center"/>
      <protection/>
    </xf>
    <xf numFmtId="0" fontId="11" fillId="41" borderId="49" xfId="0" applyFont="1" applyFill="1" applyBorder="1" applyAlignment="1" applyProtection="1">
      <alignment horizontal="center" vertical="center"/>
      <protection/>
    </xf>
    <xf numFmtId="0" fontId="0" fillId="0" borderId="170" xfId="0" applyBorder="1" applyAlignment="1">
      <alignment horizontal="center" vertical="center"/>
    </xf>
    <xf numFmtId="0" fontId="0" fillId="44" borderId="171" xfId="0" applyFill="1" applyBorder="1" applyAlignment="1">
      <alignment horizontal="center" vertical="center"/>
    </xf>
    <xf numFmtId="0" fontId="0" fillId="44" borderId="24" xfId="0" applyFill="1" applyBorder="1" applyAlignment="1">
      <alignment horizontal="center" vertical="center"/>
    </xf>
    <xf numFmtId="0" fontId="0" fillId="44" borderId="59" xfId="0" applyFill="1" applyBorder="1" applyAlignment="1">
      <alignment horizontal="center" vertical="center"/>
    </xf>
    <xf numFmtId="0" fontId="6" fillId="37" borderId="77" xfId="0" applyFont="1" applyFill="1" applyBorder="1" applyAlignment="1" applyProtection="1">
      <alignment vertical="center"/>
      <protection/>
    </xf>
    <xf numFmtId="0" fontId="0" fillId="0" borderId="143" xfId="0" applyBorder="1" applyAlignment="1">
      <alignment vertical="center"/>
    </xf>
    <xf numFmtId="0" fontId="0" fillId="0" borderId="172" xfId="0" applyBorder="1" applyAlignment="1">
      <alignment vertical="center"/>
    </xf>
    <xf numFmtId="0" fontId="0" fillId="44" borderId="173" xfId="0" applyFill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33" borderId="74" xfId="0" applyFont="1" applyFill="1" applyBorder="1" applyAlignment="1" applyProtection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0" fontId="6" fillId="33" borderId="164" xfId="0" applyFont="1" applyFill="1" applyBorder="1" applyAlignment="1" applyProtection="1">
      <alignment horizontal="center" vertical="center" shrinkToFit="1"/>
      <protection/>
    </xf>
    <xf numFmtId="0" fontId="0" fillId="0" borderId="165" xfId="0" applyBorder="1" applyAlignment="1">
      <alignment horizontal="center" vertical="center" shrinkToFit="1"/>
    </xf>
    <xf numFmtId="0" fontId="6" fillId="37" borderId="77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>
      <alignment horizontal="center" vertical="center" shrinkToFit="1"/>
    </xf>
    <xf numFmtId="0" fontId="6" fillId="37" borderId="74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41" borderId="32" xfId="0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174" xfId="0" applyBorder="1" applyAlignment="1">
      <alignment/>
    </xf>
    <xf numFmtId="0" fontId="0" fillId="0" borderId="170" xfId="0" applyBorder="1" applyAlignment="1">
      <alignment/>
    </xf>
    <xf numFmtId="0" fontId="11" fillId="41" borderId="135" xfId="0" applyFont="1" applyFill="1" applyBorder="1" applyAlignment="1" applyProtection="1">
      <alignment horizontal="center" vertical="center"/>
      <protection/>
    </xf>
    <xf numFmtId="0" fontId="11" fillId="41" borderId="11" xfId="0" applyFont="1" applyFill="1" applyBorder="1" applyAlignment="1" applyProtection="1">
      <alignment horizontal="center" vertical="center"/>
      <protection/>
    </xf>
    <xf numFmtId="0" fontId="0" fillId="0" borderId="136" xfId="0" applyBorder="1" applyAlignment="1">
      <alignment horizontal="center" vertical="center"/>
    </xf>
    <xf numFmtId="0" fontId="0" fillId="43" borderId="173" xfId="0" applyFill="1" applyBorder="1" applyAlignment="1">
      <alignment horizontal="center" vertical="center"/>
    </xf>
    <xf numFmtId="0" fontId="0" fillId="43" borderId="8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1" borderId="175" xfId="0" applyFill="1" applyBorder="1" applyAlignment="1">
      <alignment horizontal="center" vertical="center"/>
    </xf>
    <xf numFmtId="0" fontId="0" fillId="41" borderId="89" xfId="0" applyFill="1" applyBorder="1" applyAlignment="1">
      <alignment horizontal="center" vertical="center"/>
    </xf>
    <xf numFmtId="0" fontId="0" fillId="41" borderId="87" xfId="0" applyFill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37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43" borderId="87" xfId="0" applyFill="1" applyBorder="1" applyAlignment="1">
      <alignment horizontal="center" vertical="center"/>
    </xf>
    <xf numFmtId="0" fontId="28" fillId="41" borderId="177" xfId="0" applyFont="1" applyFill="1" applyBorder="1" applyAlignment="1">
      <alignment horizontal="center" vertical="center"/>
    </xf>
    <xf numFmtId="0" fontId="28" fillId="41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solid">
          <bgColor indexed="43"/>
        </patternFill>
      </fill>
    </dxf>
    <dxf>
      <fill>
        <patternFill>
          <bgColor indexed="26"/>
        </patternFill>
      </fill>
    </dxf>
    <dxf>
      <fill>
        <patternFill patternType="solid"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3.5"/>
  <cols>
    <col min="1" max="1" width="16.75390625" style="0" customWidth="1"/>
    <col min="2" max="2" width="25.375" style="0" customWidth="1"/>
    <col min="3" max="3" width="2.50390625" style="0" customWidth="1"/>
    <col min="4" max="4" width="4.25390625" style="0" customWidth="1"/>
    <col min="5" max="5" width="11.50390625" style="0" customWidth="1"/>
    <col min="6" max="6" width="5.00390625" style="0" customWidth="1"/>
    <col min="7" max="7" width="9.75390625" style="0" customWidth="1"/>
    <col min="8" max="8" width="7.00390625" style="0" customWidth="1"/>
    <col min="9" max="9" width="4.50390625" style="0" customWidth="1"/>
    <col min="10" max="10" width="3.625" style="0" customWidth="1"/>
    <col min="11" max="11" width="8.625" style="0" customWidth="1"/>
    <col min="13" max="13" width="2.625" style="0" customWidth="1"/>
    <col min="14" max="14" width="2.75390625" style="0" customWidth="1"/>
    <col min="15" max="15" width="3.25390625" style="0" customWidth="1"/>
    <col min="16" max="16" width="8.125" style="0" customWidth="1"/>
    <col min="17" max="17" width="3.375" style="0" customWidth="1"/>
    <col min="18" max="18" width="3.00390625" style="0" customWidth="1"/>
  </cols>
  <sheetData>
    <row r="1" spans="1:20" ht="21">
      <c r="A1" s="12" t="s">
        <v>147</v>
      </c>
      <c r="B1" s="6"/>
      <c r="C1" s="6"/>
      <c r="D1" s="6"/>
      <c r="E1" s="7"/>
      <c r="F1" s="7"/>
      <c r="G1" s="7"/>
      <c r="H1" s="9"/>
      <c r="I1" s="9"/>
      <c r="J1" s="9"/>
      <c r="K1" s="9"/>
      <c r="L1" s="5"/>
      <c r="M1" s="9"/>
      <c r="N1" s="9"/>
      <c r="O1" s="9"/>
      <c r="P1" s="9"/>
      <c r="Q1" s="9"/>
      <c r="R1" s="9"/>
      <c r="S1" s="9"/>
      <c r="T1" s="9"/>
    </row>
    <row r="2" spans="1:20" ht="15" customHeight="1">
      <c r="A2" s="6"/>
      <c r="C2" s="6"/>
      <c r="D2" s="9"/>
      <c r="E2" s="7"/>
      <c r="F2" s="7"/>
      <c r="G2" s="9"/>
      <c r="H2" s="1"/>
      <c r="I2" s="1"/>
      <c r="J2" s="1"/>
      <c r="L2" s="5"/>
      <c r="M2" s="1"/>
      <c r="N2" s="1"/>
      <c r="O2" s="1"/>
      <c r="P2" s="1"/>
      <c r="Q2" s="9"/>
      <c r="R2" s="9"/>
      <c r="S2" s="9"/>
      <c r="T2" s="9"/>
    </row>
    <row r="3" spans="1:20" ht="15" customHeight="1">
      <c r="A3" s="6"/>
      <c r="B3" s="9" t="s">
        <v>146</v>
      </c>
      <c r="C3" s="6"/>
      <c r="D3" s="9"/>
      <c r="E3" s="7"/>
      <c r="F3" s="7"/>
      <c r="G3" s="9"/>
      <c r="H3" s="1"/>
      <c r="I3" s="1"/>
      <c r="J3" s="1"/>
      <c r="K3" s="1"/>
      <c r="L3" s="1"/>
      <c r="M3" s="1"/>
      <c r="N3" s="1"/>
      <c r="O3" s="1"/>
      <c r="P3" s="1"/>
      <c r="Q3" s="9"/>
      <c r="R3" s="9"/>
      <c r="S3" s="9"/>
      <c r="T3" s="9"/>
    </row>
    <row r="4" spans="1:20" ht="15" customHeight="1">
      <c r="A4" s="6"/>
      <c r="B4" s="9" t="s">
        <v>145</v>
      </c>
      <c r="C4" s="1"/>
      <c r="D4" s="1"/>
      <c r="E4" s="1"/>
      <c r="F4" s="1"/>
      <c r="G4" s="1"/>
      <c r="H4" s="1"/>
      <c r="I4" s="1"/>
      <c r="J4" s="9"/>
      <c r="K4" s="1"/>
      <c r="L4" s="1"/>
      <c r="M4" s="1"/>
      <c r="N4" s="1"/>
      <c r="O4" s="1"/>
      <c r="P4" s="1"/>
      <c r="Q4" s="9"/>
      <c r="R4" s="9"/>
      <c r="S4" s="9"/>
      <c r="T4" s="9"/>
    </row>
    <row r="5" spans="1:20" ht="15" customHeight="1">
      <c r="A5" s="6" t="s">
        <v>85</v>
      </c>
      <c r="B5" s="9" t="s">
        <v>121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"/>
      <c r="P5" s="1"/>
      <c r="Q5" s="9"/>
      <c r="R5" s="9"/>
      <c r="S5" s="9"/>
      <c r="T5" s="9"/>
    </row>
    <row r="6" spans="1:20" ht="15" customHeight="1">
      <c r="A6" s="6"/>
      <c r="B6" s="9" t="s">
        <v>122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"/>
      <c r="P6" s="1"/>
      <c r="Q6" s="9"/>
      <c r="R6" s="9"/>
      <c r="S6" s="9"/>
      <c r="T6" s="9"/>
    </row>
    <row r="7" spans="1:20" ht="15" customHeight="1">
      <c r="A7" s="6"/>
      <c r="B7" s="9" t="s">
        <v>58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9"/>
      <c r="R7" s="9"/>
      <c r="S7" s="9"/>
      <c r="T7" s="9"/>
    </row>
    <row r="8" spans="1:20" ht="13.5" customHeight="1">
      <c r="A8" s="9"/>
      <c r="B8" s="9"/>
      <c r="C8" s="9"/>
      <c r="D8" s="9"/>
      <c r="E8" s="9"/>
      <c r="F8" s="9"/>
      <c r="G8" s="9"/>
      <c r="H8" s="1" t="s">
        <v>49</v>
      </c>
      <c r="I8" s="9"/>
      <c r="J8" s="9"/>
      <c r="K8" s="9"/>
      <c r="L8" s="9"/>
      <c r="M8" s="9"/>
      <c r="N8" s="9"/>
      <c r="O8" s="9"/>
      <c r="P8" s="1"/>
      <c r="Q8" s="9"/>
      <c r="R8" s="9"/>
      <c r="S8" s="9"/>
      <c r="T8" s="9"/>
    </row>
    <row r="9" spans="1:20" ht="13.5" customHeight="1">
      <c r="A9" s="9" t="s">
        <v>42</v>
      </c>
      <c r="B9" s="9"/>
      <c r="C9" s="9"/>
      <c r="D9" s="9"/>
      <c r="E9" s="9"/>
      <c r="F9" s="9"/>
      <c r="H9" s="392">
        <f>$E$19</f>
        <v>6</v>
      </c>
      <c r="I9" s="10"/>
      <c r="J9" s="1"/>
      <c r="K9" s="1"/>
      <c r="L9" s="9"/>
      <c r="M9" s="9"/>
      <c r="N9" s="9"/>
      <c r="O9" s="9"/>
      <c r="P9" s="1"/>
      <c r="Q9" s="9"/>
      <c r="R9" s="9"/>
      <c r="S9" s="9"/>
      <c r="T9" s="9"/>
    </row>
    <row r="10" spans="1:20" ht="13.5" customHeight="1">
      <c r="A10" s="9"/>
      <c r="B10" s="9"/>
      <c r="C10" s="9"/>
      <c r="D10" s="9"/>
      <c r="E10" s="9"/>
      <c r="F10" s="9"/>
      <c r="H10" s="392"/>
      <c r="I10" s="10"/>
      <c r="J10" s="1"/>
      <c r="K10" s="1"/>
      <c r="L10" s="9"/>
      <c r="M10" s="9"/>
      <c r="N10" s="9"/>
      <c r="O10" s="9"/>
      <c r="P10" s="1"/>
      <c r="Q10" s="9"/>
      <c r="R10" s="9"/>
      <c r="S10" s="9"/>
      <c r="T10" s="9"/>
    </row>
    <row r="11" spans="1:20" ht="13.5" customHeight="1">
      <c r="A11" s="9"/>
      <c r="B11" s="9"/>
      <c r="C11" s="9"/>
      <c r="D11" s="9"/>
      <c r="E11" s="9"/>
      <c r="F11" s="9"/>
      <c r="H11" s="392"/>
      <c r="I11" s="393" t="s">
        <v>47</v>
      </c>
      <c r="J11" s="395" t="s">
        <v>48</v>
      </c>
      <c r="K11" s="395"/>
      <c r="L11" s="9"/>
      <c r="M11" s="9"/>
      <c r="N11" s="9"/>
      <c r="O11" s="9"/>
      <c r="P11" s="1"/>
      <c r="Q11" s="9"/>
      <c r="R11" s="9"/>
      <c r="S11" s="9"/>
      <c r="T11" s="9"/>
    </row>
    <row r="12" spans="1:20" ht="13.5" customHeight="1">
      <c r="A12" s="9"/>
      <c r="B12" s="9"/>
      <c r="C12" s="9"/>
      <c r="D12" s="9"/>
      <c r="E12" s="9"/>
      <c r="F12" s="9"/>
      <c r="H12" s="392"/>
      <c r="I12" s="394"/>
      <c r="J12" s="394"/>
      <c r="K12" s="395"/>
      <c r="L12" s="9"/>
      <c r="M12" s="9"/>
      <c r="N12" s="9"/>
      <c r="O12" s="9"/>
      <c r="P12" s="1"/>
      <c r="Q12" s="9"/>
      <c r="R12" s="9"/>
      <c r="S12" s="9"/>
      <c r="T12" s="9"/>
    </row>
    <row r="13" spans="1:20" ht="13.5" customHeight="1">
      <c r="A13" s="9"/>
      <c r="B13" s="9"/>
      <c r="C13" s="9"/>
      <c r="D13" s="9"/>
      <c r="E13" s="9"/>
      <c r="F13" s="9"/>
      <c r="H13" s="9"/>
      <c r="J13" s="9"/>
      <c r="K13" s="9"/>
      <c r="L13" s="9"/>
      <c r="M13" s="9"/>
      <c r="N13" s="9"/>
      <c r="O13" s="9"/>
      <c r="P13" s="1"/>
      <c r="Q13" s="9"/>
      <c r="R13" s="9"/>
      <c r="S13" s="9"/>
      <c r="T13" s="9"/>
    </row>
    <row r="14" spans="1:20" ht="13.5" customHeight="1" thickBot="1">
      <c r="A14" s="9"/>
      <c r="B14" s="9"/>
      <c r="C14" s="1" t="s">
        <v>38</v>
      </c>
      <c r="D14" s="9"/>
      <c r="G14" s="174" t="s">
        <v>64</v>
      </c>
      <c r="H14" s="14"/>
      <c r="I14" s="14"/>
      <c r="J14" s="14"/>
      <c r="K14" s="14"/>
      <c r="L14" s="14"/>
      <c r="M14" s="14"/>
      <c r="N14" s="14"/>
      <c r="O14" s="14"/>
      <c r="P14" s="1"/>
      <c r="Q14" s="9"/>
      <c r="R14" s="9"/>
      <c r="S14" s="9"/>
      <c r="T14" s="9"/>
    </row>
    <row r="15" spans="1:20" ht="13.5" customHeight="1" thickBot="1">
      <c r="A15" s="82" t="s">
        <v>0</v>
      </c>
      <c r="B15" s="82"/>
      <c r="C15" s="82"/>
      <c r="D15" s="82"/>
      <c r="E15" s="83"/>
      <c r="F15" s="9"/>
      <c r="G15" s="9" t="s">
        <v>98</v>
      </c>
      <c r="H15" s="9"/>
      <c r="I15" s="9"/>
      <c r="J15" s="9" t="s">
        <v>1</v>
      </c>
      <c r="K15" s="9"/>
      <c r="O15" s="9"/>
      <c r="P15" s="9"/>
      <c r="Q15" s="9"/>
      <c r="R15" s="9"/>
      <c r="S15" s="9"/>
      <c r="T15" s="9"/>
    </row>
    <row r="16" spans="1:20" ht="13.5" customHeight="1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3.5" customHeight="1" thickBot="1">
      <c r="A17" s="84" t="s">
        <v>2</v>
      </c>
      <c r="B17" s="84"/>
      <c r="C17" s="84"/>
      <c r="D17" s="84"/>
      <c r="E17" s="85"/>
      <c r="F17" s="86" t="s">
        <v>3</v>
      </c>
      <c r="G17" s="87"/>
      <c r="H17" s="88" t="s">
        <v>4</v>
      </c>
      <c r="I17" s="9"/>
      <c r="J17" s="9" t="s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3.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3.5" customHeight="1" thickBot="1">
      <c r="A19" s="84" t="s">
        <v>5</v>
      </c>
      <c r="B19" s="84"/>
      <c r="C19" s="84"/>
      <c r="D19" s="84"/>
      <c r="E19" s="89">
        <v>6</v>
      </c>
      <c r="F19" s="86" t="s">
        <v>6</v>
      </c>
      <c r="G19" s="90"/>
      <c r="H19" s="88" t="s">
        <v>7</v>
      </c>
      <c r="I19" s="9"/>
      <c r="J19" s="9" t="s">
        <v>40</v>
      </c>
      <c r="K19" s="9"/>
      <c r="L19" s="9"/>
      <c r="M19" s="9"/>
      <c r="N19" s="9"/>
      <c r="O19" s="9"/>
      <c r="P19" s="1"/>
      <c r="Q19" s="9"/>
      <c r="R19" s="9"/>
      <c r="S19" s="9"/>
      <c r="T19" s="9"/>
    </row>
    <row r="20" spans="1:20" s="2" customFormat="1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1"/>
      <c r="P20" s="91"/>
      <c r="Q20" s="91"/>
      <c r="R20" s="91"/>
      <c r="S20" s="91"/>
      <c r="T20" s="91"/>
    </row>
    <row r="21" spans="1:20" s="2" customFormat="1" ht="13.5" customHeight="1">
      <c r="A21" s="91"/>
      <c r="B21" s="91"/>
      <c r="C21" s="91"/>
      <c r="D21" s="91"/>
      <c r="E21" s="92"/>
      <c r="F21" s="92"/>
      <c r="G21" s="92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1:20" s="2" customFormat="1" ht="13.5" customHeight="1">
      <c r="A22" s="93" t="s">
        <v>59</v>
      </c>
      <c r="B22" s="93"/>
      <c r="C22" s="93"/>
      <c r="D22" s="93"/>
      <c r="E22" s="94"/>
      <c r="F22" s="94"/>
      <c r="G22" s="94"/>
      <c r="H22" s="93"/>
      <c r="I22" s="93"/>
      <c r="J22" s="93"/>
      <c r="K22" s="93"/>
      <c r="L22" s="91"/>
      <c r="M22" s="91"/>
      <c r="N22" s="91"/>
      <c r="O22" s="91"/>
      <c r="P22" s="91"/>
      <c r="Q22" s="91"/>
      <c r="R22" s="91"/>
      <c r="S22" s="91"/>
      <c r="T22" s="91"/>
    </row>
    <row r="23" spans="1:20" s="2" customFormat="1" ht="13.5" customHeight="1">
      <c r="A23" s="93" t="s">
        <v>96</v>
      </c>
      <c r="B23" s="93"/>
      <c r="C23" s="93"/>
      <c r="D23" s="93"/>
      <c r="E23" s="94"/>
      <c r="F23" s="94"/>
      <c r="G23" s="94"/>
      <c r="H23" s="93"/>
      <c r="I23" s="93"/>
      <c r="J23" s="93"/>
      <c r="K23" s="93"/>
      <c r="L23" s="91"/>
      <c r="M23" s="91"/>
      <c r="N23" s="91"/>
      <c r="O23" s="91"/>
      <c r="P23" s="91"/>
      <c r="Q23" s="91"/>
      <c r="R23" s="91"/>
      <c r="S23" s="91"/>
      <c r="T23" s="91"/>
    </row>
    <row r="24" spans="1:20" s="2" customFormat="1" ht="13.5" customHeight="1">
      <c r="A24" s="396" t="s">
        <v>97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91"/>
      <c r="M24" s="91"/>
      <c r="N24" s="91"/>
      <c r="O24" s="91"/>
      <c r="P24" s="91"/>
      <c r="Q24" s="91"/>
      <c r="R24" s="91"/>
      <c r="S24" s="91"/>
      <c r="T24" s="91"/>
    </row>
    <row r="25" spans="1:20" ht="13.5" customHeight="1">
      <c r="A25" s="91"/>
      <c r="B25" s="91"/>
      <c r="C25" s="91"/>
      <c r="D25" s="91"/>
      <c r="E25" s="92"/>
      <c r="F25" s="92"/>
      <c r="G25" s="92"/>
      <c r="H25" s="91"/>
      <c r="I25" s="91"/>
      <c r="J25" s="91"/>
      <c r="K25" s="91"/>
      <c r="L25" s="91"/>
      <c r="M25" s="91"/>
      <c r="N25" s="91"/>
      <c r="O25" s="9"/>
      <c r="P25" s="9"/>
      <c r="Q25" s="9"/>
      <c r="R25" s="9"/>
      <c r="S25" s="9"/>
      <c r="T25" s="9"/>
    </row>
    <row r="26" spans="1:20" ht="13.5" customHeight="1">
      <c r="A26" s="9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3.5" customHeight="1">
      <c r="A27" s="9" t="s">
        <v>99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3.5" customHeight="1">
      <c r="A28" s="9" t="s">
        <v>100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3.5" customHeight="1">
      <c r="A29" s="9" t="s">
        <v>41</v>
      </c>
      <c r="B29" s="9"/>
      <c r="C29" s="9"/>
      <c r="D29" s="9"/>
      <c r="E29" s="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3.5" customHeight="1">
      <c r="A30" s="9"/>
      <c r="B30" s="9"/>
      <c r="C30" s="9"/>
      <c r="D30" s="9"/>
      <c r="E30" s="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3.5" customHeight="1">
      <c r="A31" s="9" t="s">
        <v>86</v>
      </c>
      <c r="B31" s="9"/>
      <c r="C31" s="9"/>
      <c r="D31" s="9"/>
      <c r="E31" s="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3.5" customHeight="1">
      <c r="A32" s="9" t="s">
        <v>87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3.5" customHeight="1">
      <c r="A33" s="9" t="s">
        <v>69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3.5" customHeight="1">
      <c r="A34" s="9" t="s">
        <v>68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3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3.5" customHeight="1">
      <c r="A36" s="9" t="s">
        <v>55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3.5" customHeight="1">
      <c r="A37" s="391" t="s">
        <v>70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9"/>
      <c r="M37" s="9"/>
      <c r="N37" s="9"/>
      <c r="O37" s="9"/>
      <c r="P37" s="9"/>
      <c r="Q37" s="9"/>
      <c r="R37" s="9"/>
      <c r="S37" s="9"/>
      <c r="T37" s="9"/>
    </row>
    <row r="38" spans="1:20" ht="13.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9"/>
      <c r="N38" s="9"/>
      <c r="O38" s="9"/>
      <c r="P38" s="9"/>
      <c r="Q38" s="9"/>
      <c r="R38" s="9"/>
      <c r="S38" s="9"/>
      <c r="T38" s="9"/>
    </row>
    <row r="39" spans="1:20" ht="13.5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9"/>
      <c r="N39" s="9"/>
      <c r="O39" s="9"/>
      <c r="P39" s="9"/>
      <c r="Q39" s="9"/>
      <c r="R39" s="9"/>
      <c r="S39" s="9"/>
      <c r="T39" s="9"/>
    </row>
    <row r="40" spans="1:20" ht="13.5" customHeight="1">
      <c r="A40" s="91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9"/>
      <c r="N40" s="9"/>
      <c r="O40" s="9"/>
      <c r="P40" s="9"/>
      <c r="Q40" s="9"/>
      <c r="R40" s="9"/>
      <c r="S40" s="9"/>
      <c r="T40" s="9"/>
    </row>
    <row r="41" spans="1:20" ht="13.5" customHeight="1">
      <c r="A41" s="9" t="s">
        <v>148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"/>
      <c r="M41" s="9"/>
      <c r="N41" s="9"/>
      <c r="O41" s="9"/>
      <c r="P41" s="9"/>
      <c r="Q41" s="9"/>
      <c r="R41" s="9"/>
      <c r="S41" s="9"/>
      <c r="T41" s="9"/>
    </row>
    <row r="42" spans="1:20" ht="13.5" customHeight="1">
      <c r="A42" s="9" t="s">
        <v>63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3.5" customHeight="1">
      <c r="A43" s="390" t="s">
        <v>149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9"/>
      <c r="M43" s="9"/>
      <c r="N43" s="9"/>
      <c r="O43" s="9"/>
      <c r="P43" s="9"/>
      <c r="Q43" s="9"/>
      <c r="R43" s="9"/>
      <c r="S43" s="9"/>
      <c r="T43" s="9"/>
    </row>
    <row r="44" spans="1:20" ht="13.5" customHeight="1">
      <c r="A44" s="202" t="s">
        <v>101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9"/>
      <c r="P44" s="9"/>
      <c r="Q44" s="9"/>
      <c r="R44" s="9"/>
      <c r="S44" s="9"/>
      <c r="T44" s="9"/>
    </row>
    <row r="45" spans="1:20" ht="13.5" customHeight="1">
      <c r="A45" s="202" t="s">
        <v>102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3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3.5" customHeight="1">
      <c r="A47" s="9" t="s">
        <v>150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3.5" customHeight="1">
      <c r="A48" s="391" t="s">
        <v>103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9"/>
      <c r="M48" s="9"/>
      <c r="N48" s="9"/>
      <c r="O48" s="9"/>
      <c r="P48" s="9"/>
      <c r="Q48" s="9"/>
      <c r="R48" s="9"/>
      <c r="S48" s="9"/>
      <c r="T48" s="9"/>
    </row>
    <row r="49" spans="1:20" ht="13.5" customHeight="1">
      <c r="A49" s="9" t="s">
        <v>104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9"/>
      <c r="N49" s="9"/>
      <c r="O49" s="9"/>
      <c r="P49" s="9"/>
      <c r="Q49" s="9"/>
      <c r="R49" s="9"/>
      <c r="S49" s="9"/>
      <c r="T49" s="9"/>
    </row>
    <row r="50" spans="1:20" ht="13.5" customHeight="1">
      <c r="A50" s="9" t="s">
        <v>88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3.5" customHeight="1">
      <c r="A52" s="261" t="s">
        <v>151</v>
      </c>
      <c r="B52" s="9"/>
      <c r="C52" s="9"/>
      <c r="D52" s="9"/>
      <c r="E52" s="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3.5" customHeight="1">
      <c r="A53" s="9"/>
      <c r="C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8.75" customHeight="1">
      <c r="A54" s="95" t="s">
        <v>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"/>
      <c r="M54" s="9"/>
      <c r="N54" s="9"/>
      <c r="O54" s="9"/>
      <c r="P54" s="9"/>
      <c r="Q54" s="9"/>
      <c r="R54" s="9"/>
      <c r="S54" s="9"/>
      <c r="T54" s="9"/>
    </row>
    <row r="55" spans="1:20" ht="13.5" customHeight="1">
      <c r="A55" s="96"/>
      <c r="B55" s="96"/>
      <c r="C55" s="96"/>
      <c r="D55" s="93" t="s">
        <v>10</v>
      </c>
      <c r="E55" s="93"/>
      <c r="F55" s="93" t="s">
        <v>95</v>
      </c>
      <c r="G55" s="93"/>
      <c r="H55" s="93"/>
      <c r="I55" s="93"/>
      <c r="J55" s="93"/>
      <c r="K55" s="93"/>
      <c r="L55" s="9"/>
      <c r="M55" s="9"/>
      <c r="N55" s="9"/>
      <c r="O55" s="9"/>
      <c r="P55" s="9"/>
      <c r="Q55" s="9"/>
      <c r="R55" s="9"/>
      <c r="S55" s="9"/>
      <c r="T55" s="9"/>
    </row>
    <row r="56" spans="1:20" ht="13.5" customHeight="1">
      <c r="A56" s="96"/>
      <c r="B56" s="95" t="s">
        <v>11</v>
      </c>
      <c r="C56" s="93"/>
      <c r="D56" s="93" t="s">
        <v>12</v>
      </c>
      <c r="E56" s="93"/>
      <c r="F56" s="93" t="s">
        <v>13</v>
      </c>
      <c r="G56" s="93"/>
      <c r="H56" s="93"/>
      <c r="I56" s="93"/>
      <c r="J56" s="93"/>
      <c r="K56" s="93"/>
      <c r="L56" s="9"/>
      <c r="M56" s="9"/>
      <c r="N56" s="9"/>
      <c r="O56" s="9"/>
      <c r="P56" s="9"/>
      <c r="Q56" s="9"/>
      <c r="R56" s="9"/>
      <c r="S56" s="9"/>
      <c r="T56" s="9"/>
    </row>
    <row r="57" spans="1:20" ht="13.5" customHeight="1">
      <c r="A57" s="93"/>
      <c r="B57" s="95" t="s">
        <v>14</v>
      </c>
      <c r="C57" s="96"/>
      <c r="D57" s="8" t="s">
        <v>15</v>
      </c>
      <c r="E57" s="93"/>
      <c r="F57" s="93"/>
      <c r="G57" s="93"/>
      <c r="H57" s="93"/>
      <c r="I57" s="93"/>
      <c r="J57" s="93"/>
      <c r="K57" s="93"/>
      <c r="L57" s="3"/>
      <c r="M57" s="9"/>
      <c r="N57" s="9"/>
      <c r="O57" s="9"/>
      <c r="P57" s="9"/>
      <c r="Q57" s="9"/>
      <c r="R57" s="9"/>
      <c r="S57" s="9"/>
      <c r="T57" s="9"/>
    </row>
    <row r="58" spans="1:20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3.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3.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3.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3.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</sheetData>
  <sheetProtection password="E044" sheet="1" objects="1" scenarios="1" selectLockedCells="1"/>
  <mergeCells count="7">
    <mergeCell ref="A43:K43"/>
    <mergeCell ref="A48:K48"/>
    <mergeCell ref="H9:H12"/>
    <mergeCell ref="I11:I12"/>
    <mergeCell ref="J11:K12"/>
    <mergeCell ref="A24:K24"/>
    <mergeCell ref="A37:K37"/>
  </mergeCells>
  <dataValidations count="3">
    <dataValidation allowBlank="1" showInputMessage="1" showErrorMessage="1" imeMode="hiragana" sqref="E15 G17 E17"/>
    <dataValidation type="list" allowBlank="1" showInputMessage="1" showErrorMessage="1" errorTitle="学年" error="4，5，6いずれかの学年を入れてください。" imeMode="off" sqref="E19">
      <formula1>"4,5,6"</formula1>
    </dataValidation>
    <dataValidation type="list" allowBlank="1" showInputMessage="1" showErrorMessage="1" errorTitle="組" error="1～6の数字で組を入れてください。" imeMode="off" sqref="G19">
      <formula1>"1,2,3,4,5,6"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showGridLines="0" tabSelected="1" view="pageBreakPreview" zoomScaleNormal="75" zoomScaleSheetLayoutView="100" zoomScalePageLayoutView="0" workbookViewId="0" topLeftCell="A1">
      <pane xSplit="5" ySplit="11" topLeftCell="F27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2" sqref="F32"/>
    </sheetView>
  </sheetViews>
  <sheetFormatPr defaultColWidth="9.00390625" defaultRowHeight="13.5"/>
  <cols>
    <col min="1" max="1" width="10.125" style="0" customWidth="1"/>
    <col min="2" max="2" width="3.625" style="0" customWidth="1"/>
    <col min="3" max="3" width="3.125" style="0" customWidth="1"/>
    <col min="4" max="4" width="10.625" style="0" customWidth="1"/>
    <col min="5" max="5" width="3.125" style="0" customWidth="1"/>
    <col min="6" max="6" width="9.625" style="0" customWidth="1"/>
    <col min="7" max="7" width="6.625" style="63" customWidth="1"/>
    <col min="8" max="9" width="6.625" style="64" customWidth="1"/>
    <col min="10" max="10" width="7.625" style="4" customWidth="1"/>
    <col min="11" max="14" width="6.625" style="4" customWidth="1"/>
    <col min="15" max="16" width="6.625" style="0" customWidth="1"/>
    <col min="17" max="17" width="4.375" style="0" customWidth="1"/>
    <col min="18" max="19" width="3.25390625" style="0" customWidth="1"/>
    <col min="20" max="20" width="6.625" style="0" customWidth="1"/>
    <col min="21" max="21" width="10.375" style="0" customWidth="1"/>
    <col min="23" max="25" width="8.75390625" style="0" hidden="1" customWidth="1"/>
    <col min="26" max="26" width="8.75390625" style="2" hidden="1" customWidth="1"/>
    <col min="27" max="27" width="8.75390625" style="2" customWidth="1"/>
    <col min="28" max="28" width="9.00390625" style="2" customWidth="1"/>
  </cols>
  <sheetData>
    <row r="1" spans="3:28" ht="17.25">
      <c r="C1" s="18" t="s">
        <v>144</v>
      </c>
      <c r="D1" s="19"/>
      <c r="E1" s="19"/>
      <c r="F1" s="18" t="s">
        <v>123</v>
      </c>
      <c r="G1"/>
      <c r="H1"/>
      <c r="I1"/>
      <c r="J1"/>
      <c r="K1"/>
      <c r="L1"/>
      <c r="M1"/>
      <c r="N1" s="2"/>
      <c r="O1" s="2"/>
      <c r="P1" s="2"/>
      <c r="Z1"/>
      <c r="AA1"/>
      <c r="AB1"/>
    </row>
    <row r="2" spans="1:28" ht="18" customHeight="1" thickBot="1">
      <c r="A2" s="17"/>
      <c r="B2" s="17"/>
      <c r="C2" s="18"/>
      <c r="D2" s="19"/>
      <c r="E2" s="19"/>
      <c r="F2" s="18"/>
      <c r="G2" s="19"/>
      <c r="H2" s="17"/>
      <c r="I2" s="17"/>
      <c r="J2" s="17"/>
      <c r="K2" s="15"/>
      <c r="L2" s="15"/>
      <c r="M2" s="15"/>
      <c r="N2" s="16"/>
      <c r="O2" s="2"/>
      <c r="P2" s="2"/>
      <c r="Z2"/>
      <c r="AA2"/>
      <c r="AB2"/>
    </row>
    <row r="3" spans="1:26" ht="15" customHeight="1" thickTop="1">
      <c r="A3" s="270"/>
      <c r="B3" s="271">
        <f>+'入力の手引き'!E15</f>
        <v>0</v>
      </c>
      <c r="C3" s="272"/>
      <c r="D3" s="273" t="s">
        <v>116</v>
      </c>
      <c r="E3" s="274"/>
      <c r="F3" s="218" t="e">
        <f aca="true" t="shared" si="0" ref="F3:I5">F6/$B$7*100</f>
        <v>#DIV/0!</v>
      </c>
      <c r="G3" s="182" t="e">
        <f t="shared" si="0"/>
        <v>#DIV/0!</v>
      </c>
      <c r="H3" s="185" t="e">
        <f t="shared" si="0"/>
        <v>#DIV/0!</v>
      </c>
      <c r="I3" s="183" t="e">
        <f t="shared" si="0"/>
        <v>#DIV/0!</v>
      </c>
      <c r="J3" s="183" t="e">
        <f>J6/$B$7*100</f>
        <v>#DIV/0!</v>
      </c>
      <c r="K3" s="248"/>
      <c r="L3" s="187" t="s">
        <v>16</v>
      </c>
      <c r="M3" s="187"/>
      <c r="N3" s="187"/>
      <c r="O3" s="187"/>
      <c r="P3" s="188"/>
      <c r="Q3" s="17"/>
      <c r="R3" s="17"/>
      <c r="S3" s="17"/>
      <c r="T3" s="17"/>
      <c r="U3" s="17"/>
      <c r="V3" s="15"/>
      <c r="W3" s="15"/>
      <c r="X3" s="15"/>
      <c r="Y3" s="15"/>
      <c r="Z3" s="16"/>
    </row>
    <row r="4" spans="1:28" ht="15" customHeight="1">
      <c r="A4" s="275"/>
      <c r="B4" s="40">
        <f>+'入力の手引き'!G17</f>
        <v>0</v>
      </c>
      <c r="C4" s="40" t="s">
        <v>17</v>
      </c>
      <c r="D4" s="41" t="s">
        <v>18</v>
      </c>
      <c r="E4" s="42"/>
      <c r="F4" s="219" t="e">
        <f t="shared" si="0"/>
        <v>#DIV/0!</v>
      </c>
      <c r="G4" s="69" t="e">
        <f t="shared" si="0"/>
        <v>#DIV/0!</v>
      </c>
      <c r="H4" s="23" t="e">
        <f t="shared" si="0"/>
        <v>#DIV/0!</v>
      </c>
      <c r="I4" s="62" t="e">
        <f t="shared" si="0"/>
        <v>#DIV/0!</v>
      </c>
      <c r="J4" s="62" t="e">
        <f>J7/$B$7*100</f>
        <v>#DIV/0!</v>
      </c>
      <c r="K4" s="249"/>
      <c r="L4" s="25" t="s">
        <v>19</v>
      </c>
      <c r="M4" s="26"/>
      <c r="N4" s="26"/>
      <c r="O4" s="26">
        <f>COUNTIF($E12:$E51,"h")</f>
        <v>0</v>
      </c>
      <c r="P4" s="190" t="s">
        <v>8</v>
      </c>
      <c r="Q4" s="17"/>
      <c r="R4" s="17"/>
      <c r="S4" s="17"/>
      <c r="T4" s="17"/>
      <c r="U4" s="17"/>
      <c r="V4" s="15"/>
      <c r="W4" s="15"/>
      <c r="X4" s="27" t="s">
        <v>53</v>
      </c>
      <c r="Y4" s="28">
        <f>Y5+Y6</f>
        <v>0</v>
      </c>
      <c r="Z4" s="29"/>
      <c r="AB4" s="11"/>
    </row>
    <row r="5" spans="1:28" ht="15" customHeight="1" thickBot="1">
      <c r="A5" s="275"/>
      <c r="B5" s="40">
        <f>+'入力の手引き'!E19</f>
        <v>6</v>
      </c>
      <c r="C5" s="44" t="s">
        <v>6</v>
      </c>
      <c r="D5" s="45" t="s">
        <v>20</v>
      </c>
      <c r="E5" s="46"/>
      <c r="F5" s="219" t="e">
        <f t="shared" si="0"/>
        <v>#DIV/0!</v>
      </c>
      <c r="G5" s="69" t="e">
        <f t="shared" si="0"/>
        <v>#DIV/0!</v>
      </c>
      <c r="H5" s="23" t="e">
        <f t="shared" si="0"/>
        <v>#DIV/0!</v>
      </c>
      <c r="I5" s="62" t="e">
        <f t="shared" si="0"/>
        <v>#DIV/0!</v>
      </c>
      <c r="J5" s="62" t="e">
        <f>J8/$B$7*100</f>
        <v>#DIV/0!</v>
      </c>
      <c r="K5" s="249"/>
      <c r="L5" s="54"/>
      <c r="M5" s="26"/>
      <c r="N5" s="54"/>
      <c r="O5" s="26"/>
      <c r="P5" s="190"/>
      <c r="Q5" s="17"/>
      <c r="R5" s="17"/>
      <c r="S5" s="17"/>
      <c r="T5" s="17"/>
      <c r="U5" s="17"/>
      <c r="V5" s="15"/>
      <c r="W5" s="15"/>
      <c r="X5" s="47" t="s">
        <v>80</v>
      </c>
      <c r="Y5" s="31">
        <f>COUNTIF($E12:$E51,"m")</f>
        <v>0</v>
      </c>
      <c r="Z5" s="32"/>
      <c r="AB5" s="11"/>
    </row>
    <row r="6" spans="1:26" ht="15" customHeight="1" thickTop="1">
      <c r="A6" s="275"/>
      <c r="B6" s="40">
        <f>+'入力の手引き'!G19</f>
        <v>0</v>
      </c>
      <c r="C6" s="44" t="s">
        <v>7</v>
      </c>
      <c r="D6" s="48" t="s">
        <v>21</v>
      </c>
      <c r="E6" s="49"/>
      <c r="F6" s="220">
        <f>COUNTIF(F12:F51,"1")</f>
        <v>0</v>
      </c>
      <c r="G6" s="276">
        <f>COUNTIF(G12:G51,"1")</f>
        <v>0</v>
      </c>
      <c r="H6" s="164">
        <f>COUNTIF(H12:H51,"1")</f>
        <v>0</v>
      </c>
      <c r="I6" s="78">
        <f>COUNTIF(I12:I51,"1")</f>
        <v>0</v>
      </c>
      <c r="J6" s="78">
        <f>COUNTIF(J12:J51,"1")</f>
        <v>0</v>
      </c>
      <c r="K6" s="249"/>
      <c r="L6" s="43" t="s">
        <v>124</v>
      </c>
      <c r="M6" s="43"/>
      <c r="N6" s="43"/>
      <c r="O6" s="43"/>
      <c r="P6" s="191"/>
      <c r="Q6" s="17"/>
      <c r="R6" s="17"/>
      <c r="S6" s="17"/>
      <c r="T6" s="17"/>
      <c r="U6" s="17"/>
      <c r="V6" s="15"/>
      <c r="W6" s="15"/>
      <c r="X6" s="47" t="s">
        <v>52</v>
      </c>
      <c r="Y6" s="31">
        <f>COUNTIF($E12:$E51,"f")</f>
        <v>0</v>
      </c>
      <c r="Z6" s="16"/>
    </row>
    <row r="7" spans="1:26" ht="15" customHeight="1">
      <c r="A7" s="277"/>
      <c r="B7" s="50">
        <f>O4</f>
        <v>0</v>
      </c>
      <c r="C7" s="44" t="s">
        <v>50</v>
      </c>
      <c r="D7" s="51" t="s">
        <v>22</v>
      </c>
      <c r="E7" s="52"/>
      <c r="F7" s="221">
        <f>COUNTIF(F12:F51,"2")</f>
        <v>0</v>
      </c>
      <c r="G7" s="97">
        <f>COUNTIF(G12:G51,"2")</f>
        <v>0</v>
      </c>
      <c r="H7" s="79">
        <f>COUNTIF(H12:H51,"2")</f>
        <v>0</v>
      </c>
      <c r="I7" s="81">
        <f>COUNTIF(I12:I51,"2")</f>
        <v>0</v>
      </c>
      <c r="J7" s="81">
        <f>COUNTIF(J12:J51,"2")</f>
        <v>0</v>
      </c>
      <c r="K7" s="250"/>
      <c r="L7" s="56" t="s">
        <v>117</v>
      </c>
      <c r="M7" s="55"/>
      <c r="N7" s="55"/>
      <c r="O7" s="332" t="e">
        <f>SUM(F6:J6)/5/O4*100</f>
        <v>#DIV/0!</v>
      </c>
      <c r="P7" s="193" t="s">
        <v>56</v>
      </c>
      <c r="Q7" s="17"/>
      <c r="R7" s="17"/>
      <c r="S7" s="17"/>
      <c r="T7" s="17"/>
      <c r="U7" s="17"/>
      <c r="V7" s="377"/>
      <c r="W7" s="15"/>
      <c r="X7" s="15"/>
      <c r="Y7" s="15"/>
      <c r="Z7" s="16"/>
    </row>
    <row r="8" spans="1:26" ht="15" customHeight="1">
      <c r="A8" s="275"/>
      <c r="B8" s="70" t="s">
        <v>43</v>
      </c>
      <c r="C8" s="44" t="s">
        <v>51</v>
      </c>
      <c r="D8" s="146" t="s">
        <v>23</v>
      </c>
      <c r="E8" s="147"/>
      <c r="F8" s="222">
        <f>+$B$7-F6-F7</f>
        <v>0</v>
      </c>
      <c r="G8" s="36">
        <f>+$B$7-G6-G7</f>
        <v>0</v>
      </c>
      <c r="H8" s="230">
        <f>+$B$7-H6-H7</f>
        <v>0</v>
      </c>
      <c r="I8" s="148">
        <f>+$B$7-I6-I7</f>
        <v>0</v>
      </c>
      <c r="J8" s="148">
        <f>+$B$7-J6-J7</f>
        <v>0</v>
      </c>
      <c r="K8" s="250"/>
      <c r="L8" s="55"/>
      <c r="M8" s="55"/>
      <c r="N8" s="55"/>
      <c r="O8" s="55"/>
      <c r="P8" s="229"/>
      <c r="Q8" s="21" t="s">
        <v>36</v>
      </c>
      <c r="R8" s="17"/>
      <c r="S8" s="17"/>
      <c r="T8" s="17"/>
      <c r="U8" s="17"/>
      <c r="V8" s="15"/>
      <c r="W8" s="15"/>
      <c r="X8" s="15"/>
      <c r="Y8" s="15"/>
      <c r="Z8" s="16"/>
    </row>
    <row r="9" spans="1:26" ht="15" customHeight="1">
      <c r="A9" s="278"/>
      <c r="B9" s="149"/>
      <c r="C9" s="405" t="s">
        <v>24</v>
      </c>
      <c r="D9" s="156" t="s">
        <v>25</v>
      </c>
      <c r="E9" s="408" t="s">
        <v>26</v>
      </c>
      <c r="F9" s="337" t="s">
        <v>125</v>
      </c>
      <c r="G9" s="411" t="s">
        <v>73</v>
      </c>
      <c r="H9" s="412"/>
      <c r="I9" s="412"/>
      <c r="J9" s="413"/>
      <c r="K9" s="414" t="s">
        <v>21</v>
      </c>
      <c r="L9" s="404" t="s">
        <v>22</v>
      </c>
      <c r="M9" s="404" t="s">
        <v>23</v>
      </c>
      <c r="N9" s="398" t="s">
        <v>116</v>
      </c>
      <c r="O9" s="398" t="s">
        <v>18</v>
      </c>
      <c r="P9" s="401" t="s">
        <v>20</v>
      </c>
      <c r="Q9" s="57" t="s">
        <v>37</v>
      </c>
      <c r="R9" s="17"/>
      <c r="S9" s="17"/>
      <c r="T9" s="17"/>
      <c r="U9" s="17"/>
      <c r="V9" s="15"/>
      <c r="W9" s="15"/>
      <c r="X9" s="15"/>
      <c r="Y9" s="15"/>
      <c r="Z9" s="16"/>
    </row>
    <row r="10" spans="1:26" ht="15" customHeight="1">
      <c r="A10" s="279"/>
      <c r="B10" s="110"/>
      <c r="C10" s="406"/>
      <c r="D10" s="158"/>
      <c r="E10" s="409"/>
      <c r="F10" s="153" t="s">
        <v>138</v>
      </c>
      <c r="G10" s="280" t="s">
        <v>72</v>
      </c>
      <c r="H10" s="281" t="s">
        <v>133</v>
      </c>
      <c r="I10" s="281" t="s">
        <v>139</v>
      </c>
      <c r="J10" s="354" t="s">
        <v>140</v>
      </c>
      <c r="K10" s="415"/>
      <c r="L10" s="399"/>
      <c r="M10" s="399"/>
      <c r="N10" s="399"/>
      <c r="O10" s="399"/>
      <c r="P10" s="402"/>
      <c r="Q10" s="57"/>
      <c r="R10" s="17"/>
      <c r="S10" s="17"/>
      <c r="T10" s="17"/>
      <c r="U10" s="17"/>
      <c r="V10" s="15"/>
      <c r="W10" s="15"/>
      <c r="X10" s="15"/>
      <c r="Y10" s="15"/>
      <c r="Z10" s="16"/>
    </row>
    <row r="11" spans="1:26" ht="15" customHeight="1" thickBot="1">
      <c r="A11" s="282"/>
      <c r="B11" s="109"/>
      <c r="C11" s="407"/>
      <c r="D11" s="283" t="s">
        <v>71</v>
      </c>
      <c r="E11" s="410"/>
      <c r="F11" s="154" t="s">
        <v>126</v>
      </c>
      <c r="G11" s="284" t="s">
        <v>141</v>
      </c>
      <c r="H11" s="152" t="s">
        <v>142</v>
      </c>
      <c r="I11" s="152" t="s">
        <v>143</v>
      </c>
      <c r="J11" s="161" t="s">
        <v>132</v>
      </c>
      <c r="K11" s="416"/>
      <c r="L11" s="400"/>
      <c r="M11" s="400"/>
      <c r="N11" s="400"/>
      <c r="O11" s="400"/>
      <c r="P11" s="403"/>
      <c r="Q11" s="57"/>
      <c r="R11" s="17"/>
      <c r="S11" s="17"/>
      <c r="T11" s="17"/>
      <c r="U11" s="17"/>
      <c r="V11" s="15"/>
      <c r="W11" s="15"/>
      <c r="X11" s="15"/>
      <c r="Y11" s="15"/>
      <c r="Z11" s="16"/>
    </row>
    <row r="12" spans="1:26" ht="15" customHeight="1">
      <c r="A12" s="125" t="s">
        <v>27</v>
      </c>
      <c r="B12" s="126"/>
      <c r="C12" s="127">
        <v>1</v>
      </c>
      <c r="D12" s="167"/>
      <c r="E12" s="67"/>
      <c r="F12" s="347"/>
      <c r="G12" s="100"/>
      <c r="H12" s="100"/>
      <c r="I12" s="100"/>
      <c r="J12" s="100"/>
      <c r="K12" s="285">
        <f aca="true" t="shared" si="1" ref="K12:K51">IF(E12="","",COUNTIF(F12:J12,"1"))</f>
      </c>
      <c r="L12" s="65">
        <f aca="true" t="shared" si="2" ref="L12:L51">IF(E12="","",COUNTIF(F12:J12,"2"))</f>
      </c>
      <c r="M12" s="65">
        <f aca="true" t="shared" si="3" ref="M12:M51">IF(E12="","",COUNTIF(F12:J12,""))</f>
      </c>
      <c r="N12" s="66">
        <f>IF(E12="","",K12/5)</f>
      </c>
      <c r="O12" s="66">
        <f>IF(E12="","",L12/5)</f>
      </c>
      <c r="P12" s="212">
        <f>IF(E12="","",M12/5)</f>
      </c>
      <c r="Q12" s="53">
        <f>IF(E12="","",$B$8)</f>
      </c>
      <c r="R12" s="53">
        <f>IF(E12="","",$B$5)</f>
      </c>
      <c r="S12" s="53">
        <f>IF(E12="","",$B$6)</f>
      </c>
      <c r="T12" s="53">
        <f>IF(E12="","",$B$4)</f>
      </c>
      <c r="U12" s="17">
        <f>IF(E12="","",$B$3)</f>
      </c>
      <c r="V12" s="15"/>
      <c r="W12" s="15"/>
      <c r="X12" s="15"/>
      <c r="Y12" s="15"/>
      <c r="Z12" s="16"/>
    </row>
    <row r="13" spans="1:26" ht="15" customHeight="1">
      <c r="A13" s="125" t="s">
        <v>28</v>
      </c>
      <c r="B13" s="126"/>
      <c r="C13" s="128">
        <v>2</v>
      </c>
      <c r="D13" s="168"/>
      <c r="E13" s="67"/>
      <c r="F13" s="348"/>
      <c r="G13" s="101"/>
      <c r="H13" s="101"/>
      <c r="I13" s="101"/>
      <c r="J13" s="331"/>
      <c r="K13" s="221">
        <f t="shared" si="1"/>
      </c>
      <c r="L13" s="80">
        <f t="shared" si="2"/>
      </c>
      <c r="M13" s="80">
        <f t="shared" si="3"/>
      </c>
      <c r="N13" s="35">
        <f aca="true" t="shared" si="4" ref="N13:N51">IF(E13="","",K13/5)</f>
      </c>
      <c r="O13" s="35">
        <f>IF(E13="","",L13/5)</f>
      </c>
      <c r="P13" s="214">
        <f>IF(E13="","",M13/5)</f>
      </c>
      <c r="Q13" s="53">
        <f aca="true" t="shared" si="5" ref="Q13:Q51">IF(E13="","",$B$8)</f>
      </c>
      <c r="R13" s="53">
        <f aca="true" t="shared" si="6" ref="R13:R51">IF(E13="","",$B$5)</f>
      </c>
      <c r="S13" s="53">
        <f aca="true" t="shared" si="7" ref="S13:S51">IF(E13="","",$B$6)</f>
      </c>
      <c r="T13" s="53">
        <f aca="true" t="shared" si="8" ref="T13:T51">IF(E13="","",$B$4)</f>
      </c>
      <c r="U13" s="17">
        <f aca="true" t="shared" si="9" ref="U13:U51">IF(E13="","",$B$3)</f>
      </c>
      <c r="V13" s="15"/>
      <c r="W13" s="15"/>
      <c r="X13" s="15"/>
      <c r="Y13" s="15"/>
      <c r="Z13" s="16"/>
    </row>
    <row r="14" spans="1:26" ht="15" customHeight="1">
      <c r="A14" s="125"/>
      <c r="B14" s="126"/>
      <c r="C14" s="128">
        <v>3</v>
      </c>
      <c r="D14" s="168"/>
      <c r="E14" s="67"/>
      <c r="F14" s="348"/>
      <c r="G14" s="101"/>
      <c r="H14" s="101"/>
      <c r="I14" s="101"/>
      <c r="J14" s="101"/>
      <c r="K14" s="221">
        <f t="shared" si="1"/>
      </c>
      <c r="L14" s="80">
        <f t="shared" si="2"/>
      </c>
      <c r="M14" s="80">
        <f t="shared" si="3"/>
      </c>
      <c r="N14" s="35">
        <f t="shared" si="4"/>
      </c>
      <c r="O14" s="35">
        <f>IF(E14="","",L14/5)</f>
      </c>
      <c r="P14" s="214">
        <f aca="true" t="shared" si="10" ref="P14:P51">IF(E14="","",M14/5)</f>
      </c>
      <c r="Q14" s="53">
        <f t="shared" si="5"/>
      </c>
      <c r="R14" s="53">
        <f t="shared" si="6"/>
      </c>
      <c r="S14" s="53">
        <f t="shared" si="7"/>
      </c>
      <c r="T14" s="53">
        <f t="shared" si="8"/>
      </c>
      <c r="U14" s="17">
        <f t="shared" si="9"/>
      </c>
      <c r="V14" s="15"/>
      <c r="W14" s="15"/>
      <c r="X14" s="15"/>
      <c r="Y14" s="15"/>
      <c r="Z14" s="16"/>
    </row>
    <row r="15" spans="1:26" ht="15" customHeight="1">
      <c r="A15" s="125" t="s">
        <v>29</v>
      </c>
      <c r="B15" s="126"/>
      <c r="C15" s="128">
        <v>4</v>
      </c>
      <c r="D15" s="168"/>
      <c r="E15" s="67"/>
      <c r="F15" s="348"/>
      <c r="G15" s="101"/>
      <c r="H15" s="101"/>
      <c r="I15" s="101"/>
      <c r="J15" s="120"/>
      <c r="K15" s="221">
        <f t="shared" si="1"/>
      </c>
      <c r="L15" s="80">
        <f t="shared" si="2"/>
      </c>
      <c r="M15" s="80">
        <f t="shared" si="3"/>
      </c>
      <c r="N15" s="35">
        <f t="shared" si="4"/>
      </c>
      <c r="O15" s="35">
        <f>IF(E15="","",L15/5)</f>
      </c>
      <c r="P15" s="214">
        <f t="shared" si="10"/>
      </c>
      <c r="Q15" s="53">
        <f t="shared" si="5"/>
      </c>
      <c r="R15" s="53">
        <f t="shared" si="6"/>
      </c>
      <c r="S15" s="53">
        <f t="shared" si="7"/>
      </c>
      <c r="T15" s="53">
        <f t="shared" si="8"/>
      </c>
      <c r="U15" s="17">
        <f t="shared" si="9"/>
      </c>
      <c r="V15" s="15"/>
      <c r="W15" s="15"/>
      <c r="X15" s="15"/>
      <c r="Y15" s="15"/>
      <c r="Z15" s="16"/>
    </row>
    <row r="16" spans="1:26" ht="15" customHeight="1">
      <c r="A16" s="125" t="s">
        <v>105</v>
      </c>
      <c r="B16" s="126"/>
      <c r="C16" s="129">
        <v>5</v>
      </c>
      <c r="D16" s="169"/>
      <c r="E16" s="68"/>
      <c r="F16" s="349"/>
      <c r="G16" s="106"/>
      <c r="H16" s="106"/>
      <c r="I16" s="106"/>
      <c r="J16" s="121"/>
      <c r="K16" s="262">
        <f t="shared" si="1"/>
      </c>
      <c r="L16" s="108">
        <f t="shared" si="2"/>
      </c>
      <c r="M16" s="108">
        <f t="shared" si="3"/>
      </c>
      <c r="N16" s="38">
        <f t="shared" si="4"/>
      </c>
      <c r="O16" s="38">
        <f aca="true" t="shared" si="11" ref="O16:O51">IF(E16="","",L16/5)</f>
      </c>
      <c r="P16" s="216">
        <f t="shared" si="10"/>
      </c>
      <c r="Q16" s="53">
        <f t="shared" si="5"/>
      </c>
      <c r="R16" s="53">
        <f t="shared" si="6"/>
      </c>
      <c r="S16" s="53">
        <f t="shared" si="7"/>
      </c>
      <c r="T16" s="53">
        <f t="shared" si="8"/>
      </c>
      <c r="U16" s="17">
        <f t="shared" si="9"/>
      </c>
      <c r="V16" s="15"/>
      <c r="W16" s="15"/>
      <c r="X16" s="15"/>
      <c r="Y16" s="15"/>
      <c r="Z16" s="16"/>
    </row>
    <row r="17" spans="1:26" ht="15" customHeight="1">
      <c r="A17" s="125" t="s">
        <v>106</v>
      </c>
      <c r="B17" s="126"/>
      <c r="C17" s="127">
        <v>6</v>
      </c>
      <c r="D17" s="167"/>
      <c r="E17" s="67"/>
      <c r="F17" s="350"/>
      <c r="G17" s="107"/>
      <c r="H17" s="107"/>
      <c r="I17" s="107"/>
      <c r="J17" s="122"/>
      <c r="K17" s="287">
        <f t="shared" si="1"/>
      </c>
      <c r="L17" s="58">
        <f t="shared" si="2"/>
      </c>
      <c r="M17" s="58">
        <f t="shared" si="3"/>
      </c>
      <c r="N17" s="263">
        <f t="shared" si="4"/>
      </c>
      <c r="O17" s="263">
        <f t="shared" si="11"/>
      </c>
      <c r="P17" s="264">
        <f t="shared" si="10"/>
      </c>
      <c r="Q17" s="53">
        <f t="shared" si="5"/>
      </c>
      <c r="R17" s="53">
        <f t="shared" si="6"/>
      </c>
      <c r="S17" s="53">
        <f t="shared" si="7"/>
      </c>
      <c r="T17" s="53">
        <f t="shared" si="8"/>
      </c>
      <c r="U17" s="17">
        <f t="shared" si="9"/>
      </c>
      <c r="V17" s="15"/>
      <c r="W17" s="15"/>
      <c r="X17" s="15"/>
      <c r="Y17" s="15"/>
      <c r="Z17" s="16"/>
    </row>
    <row r="18" spans="1:26" ht="15" customHeight="1">
      <c r="A18" s="130" t="s">
        <v>44</v>
      </c>
      <c r="B18" s="131"/>
      <c r="C18" s="128">
        <v>7</v>
      </c>
      <c r="D18" s="168"/>
      <c r="E18" s="67"/>
      <c r="F18" s="348"/>
      <c r="G18" s="101"/>
      <c r="H18" s="101"/>
      <c r="I18" s="101"/>
      <c r="J18" s="120"/>
      <c r="K18" s="221">
        <f t="shared" si="1"/>
      </c>
      <c r="L18" s="80">
        <f t="shared" si="2"/>
      </c>
      <c r="M18" s="80">
        <f t="shared" si="3"/>
      </c>
      <c r="N18" s="35">
        <f t="shared" si="4"/>
      </c>
      <c r="O18" s="35">
        <f t="shared" si="11"/>
      </c>
      <c r="P18" s="214">
        <f t="shared" si="10"/>
      </c>
      <c r="Q18" s="53">
        <f t="shared" si="5"/>
      </c>
      <c r="R18" s="53">
        <f t="shared" si="6"/>
      </c>
      <c r="S18" s="53">
        <f t="shared" si="7"/>
      </c>
      <c r="T18" s="53">
        <f t="shared" si="8"/>
      </c>
      <c r="U18" s="17">
        <f t="shared" si="9"/>
      </c>
      <c r="V18" s="15"/>
      <c r="W18" s="15"/>
      <c r="X18" s="15"/>
      <c r="Y18" s="15"/>
      <c r="Z18" s="16"/>
    </row>
    <row r="19" spans="1:26" ht="15" customHeight="1">
      <c r="A19" s="125"/>
      <c r="B19" s="126"/>
      <c r="C19" s="128">
        <v>8</v>
      </c>
      <c r="D19" s="168"/>
      <c r="E19" s="67"/>
      <c r="F19" s="348"/>
      <c r="G19" s="101"/>
      <c r="H19" s="101"/>
      <c r="I19" s="101"/>
      <c r="J19" s="120"/>
      <c r="K19" s="221">
        <f t="shared" si="1"/>
      </c>
      <c r="L19" s="80">
        <f t="shared" si="2"/>
      </c>
      <c r="M19" s="80">
        <f t="shared" si="3"/>
      </c>
      <c r="N19" s="35">
        <f t="shared" si="4"/>
      </c>
      <c r="O19" s="35">
        <f t="shared" si="11"/>
      </c>
      <c r="P19" s="214">
        <f t="shared" si="10"/>
      </c>
      <c r="Q19" s="53">
        <f t="shared" si="5"/>
      </c>
      <c r="R19" s="53">
        <f t="shared" si="6"/>
      </c>
      <c r="S19" s="53">
        <f t="shared" si="7"/>
      </c>
      <c r="T19" s="53">
        <f t="shared" si="8"/>
      </c>
      <c r="U19" s="17">
        <f t="shared" si="9"/>
      </c>
      <c r="V19" s="15"/>
      <c r="W19" s="15"/>
      <c r="X19" s="15"/>
      <c r="Y19" s="15"/>
      <c r="Z19" s="16"/>
    </row>
    <row r="20" spans="1:26" ht="15" customHeight="1">
      <c r="A20" s="125" t="s">
        <v>30</v>
      </c>
      <c r="B20" s="126"/>
      <c r="C20" s="128">
        <v>9</v>
      </c>
      <c r="D20" s="168"/>
      <c r="E20" s="67"/>
      <c r="F20" s="348"/>
      <c r="G20" s="101"/>
      <c r="H20" s="101"/>
      <c r="I20" s="101"/>
      <c r="J20" s="120"/>
      <c r="K20" s="221">
        <f t="shared" si="1"/>
      </c>
      <c r="L20" s="80">
        <f t="shared" si="2"/>
      </c>
      <c r="M20" s="80">
        <f t="shared" si="3"/>
      </c>
      <c r="N20" s="35">
        <f t="shared" si="4"/>
      </c>
      <c r="O20" s="35">
        <f t="shared" si="11"/>
      </c>
      <c r="P20" s="214">
        <f t="shared" si="10"/>
      </c>
      <c r="Q20" s="53">
        <f t="shared" si="5"/>
      </c>
      <c r="R20" s="53">
        <f t="shared" si="6"/>
      </c>
      <c r="S20" s="53">
        <f t="shared" si="7"/>
      </c>
      <c r="T20" s="53">
        <f t="shared" si="8"/>
      </c>
      <c r="U20" s="17">
        <f t="shared" si="9"/>
      </c>
      <c r="V20" s="15"/>
      <c r="W20" s="15"/>
      <c r="X20" s="15"/>
      <c r="Y20" s="15"/>
      <c r="Z20" s="16"/>
    </row>
    <row r="21" spans="1:26" ht="15" customHeight="1">
      <c r="A21" s="125" t="s">
        <v>127</v>
      </c>
      <c r="B21" s="126"/>
      <c r="C21" s="129">
        <v>10</v>
      </c>
      <c r="D21" s="169"/>
      <c r="E21" s="68"/>
      <c r="F21" s="351"/>
      <c r="G21" s="103"/>
      <c r="H21" s="103"/>
      <c r="I21" s="103"/>
      <c r="J21" s="123"/>
      <c r="K21" s="222">
        <f t="shared" si="1"/>
      </c>
      <c r="L21" s="37">
        <f t="shared" si="2"/>
      </c>
      <c r="M21" s="37">
        <f t="shared" si="3"/>
      </c>
      <c r="N21" s="38">
        <f t="shared" si="4"/>
      </c>
      <c r="O21" s="38">
        <f t="shared" si="11"/>
      </c>
      <c r="P21" s="216">
        <f t="shared" si="10"/>
      </c>
      <c r="Q21" s="53">
        <f t="shared" si="5"/>
      </c>
      <c r="R21" s="53">
        <f t="shared" si="6"/>
      </c>
      <c r="S21" s="53">
        <f t="shared" si="7"/>
      </c>
      <c r="T21" s="53">
        <f t="shared" si="8"/>
      </c>
      <c r="U21" s="17">
        <f t="shared" si="9"/>
      </c>
      <c r="V21" s="15"/>
      <c r="W21" s="15"/>
      <c r="X21" s="15"/>
      <c r="Y21" s="15"/>
      <c r="Z21" s="16"/>
    </row>
    <row r="22" spans="1:26" ht="15" customHeight="1">
      <c r="A22" s="125" t="s">
        <v>128</v>
      </c>
      <c r="B22" s="126"/>
      <c r="C22" s="127">
        <v>11</v>
      </c>
      <c r="D22" s="167"/>
      <c r="E22" s="67"/>
      <c r="F22" s="352"/>
      <c r="G22" s="104"/>
      <c r="H22" s="104"/>
      <c r="I22" s="104"/>
      <c r="J22" s="124"/>
      <c r="K22" s="289">
        <f t="shared" si="1"/>
      </c>
      <c r="L22" s="34">
        <f t="shared" si="2"/>
      </c>
      <c r="M22" s="34">
        <f t="shared" si="3"/>
      </c>
      <c r="N22" s="263">
        <f t="shared" si="4"/>
      </c>
      <c r="O22" s="263">
        <f t="shared" si="11"/>
      </c>
      <c r="P22" s="264">
        <f t="shared" si="10"/>
      </c>
      <c r="Q22" s="53">
        <f t="shared" si="5"/>
      </c>
      <c r="R22" s="53">
        <f t="shared" si="6"/>
      </c>
      <c r="S22" s="53">
        <f t="shared" si="7"/>
      </c>
      <c r="T22" s="53">
        <f t="shared" si="8"/>
      </c>
      <c r="U22" s="17">
        <f t="shared" si="9"/>
      </c>
      <c r="V22" s="15"/>
      <c r="W22" s="15"/>
      <c r="X22" s="15"/>
      <c r="Y22" s="15"/>
      <c r="Z22" s="16"/>
    </row>
    <row r="23" spans="1:26" ht="15" customHeight="1">
      <c r="A23" s="125" t="s">
        <v>67</v>
      </c>
      <c r="B23" s="126"/>
      <c r="C23" s="128">
        <v>12</v>
      </c>
      <c r="D23" s="168"/>
      <c r="E23" s="67"/>
      <c r="F23" s="348"/>
      <c r="G23" s="101"/>
      <c r="H23" s="101"/>
      <c r="I23" s="101"/>
      <c r="J23" s="120"/>
      <c r="K23" s="221">
        <f t="shared" si="1"/>
      </c>
      <c r="L23" s="80">
        <f t="shared" si="2"/>
      </c>
      <c r="M23" s="80">
        <f t="shared" si="3"/>
      </c>
      <c r="N23" s="35">
        <f t="shared" si="4"/>
      </c>
      <c r="O23" s="35">
        <f t="shared" si="11"/>
      </c>
      <c r="P23" s="214">
        <f t="shared" si="10"/>
      </c>
      <c r="Q23" s="53">
        <f t="shared" si="5"/>
      </c>
      <c r="R23" s="53">
        <f t="shared" si="6"/>
      </c>
      <c r="S23" s="53">
        <f t="shared" si="7"/>
      </c>
      <c r="T23" s="53">
        <f t="shared" si="8"/>
      </c>
      <c r="U23" s="17">
        <f t="shared" si="9"/>
      </c>
      <c r="V23" s="15"/>
      <c r="W23" s="15"/>
      <c r="X23" s="15"/>
      <c r="Y23" s="15"/>
      <c r="Z23" s="16"/>
    </row>
    <row r="24" spans="1:26" ht="15" customHeight="1">
      <c r="A24" s="125" t="s">
        <v>31</v>
      </c>
      <c r="B24" s="126"/>
      <c r="C24" s="128">
        <v>13</v>
      </c>
      <c r="D24" s="168"/>
      <c r="E24" s="67"/>
      <c r="F24" s="348"/>
      <c r="G24" s="101"/>
      <c r="H24" s="101"/>
      <c r="I24" s="101"/>
      <c r="J24" s="120"/>
      <c r="K24" s="221">
        <f t="shared" si="1"/>
      </c>
      <c r="L24" s="80">
        <f t="shared" si="2"/>
      </c>
      <c r="M24" s="80">
        <f t="shared" si="3"/>
      </c>
      <c r="N24" s="35">
        <f t="shared" si="4"/>
      </c>
      <c r="O24" s="35">
        <f t="shared" si="11"/>
      </c>
      <c r="P24" s="214">
        <f t="shared" si="10"/>
      </c>
      <c r="Q24" s="53">
        <f t="shared" si="5"/>
      </c>
      <c r="R24" s="53">
        <f t="shared" si="6"/>
      </c>
      <c r="S24" s="53">
        <f t="shared" si="7"/>
      </c>
      <c r="T24" s="53">
        <f t="shared" si="8"/>
      </c>
      <c r="U24" s="17">
        <f t="shared" si="9"/>
      </c>
      <c r="V24" s="15"/>
      <c r="W24" s="15"/>
      <c r="X24" s="15"/>
      <c r="Y24" s="15"/>
      <c r="Z24" s="16"/>
    </row>
    <row r="25" spans="1:26" ht="15" customHeight="1">
      <c r="A25" s="130" t="s">
        <v>44</v>
      </c>
      <c r="B25" s="131"/>
      <c r="C25" s="128">
        <v>14</v>
      </c>
      <c r="D25" s="168"/>
      <c r="E25" s="67"/>
      <c r="F25" s="348"/>
      <c r="G25" s="101"/>
      <c r="H25" s="101"/>
      <c r="I25" s="101"/>
      <c r="J25" s="120"/>
      <c r="K25" s="221">
        <f t="shared" si="1"/>
      </c>
      <c r="L25" s="80">
        <f t="shared" si="2"/>
      </c>
      <c r="M25" s="80">
        <f t="shared" si="3"/>
      </c>
      <c r="N25" s="35">
        <f t="shared" si="4"/>
      </c>
      <c r="O25" s="35">
        <f t="shared" si="11"/>
      </c>
      <c r="P25" s="214">
        <f t="shared" si="10"/>
      </c>
      <c r="Q25" s="53">
        <f t="shared" si="5"/>
      </c>
      <c r="R25" s="53">
        <f t="shared" si="6"/>
      </c>
      <c r="S25" s="53">
        <f t="shared" si="7"/>
      </c>
      <c r="T25" s="53">
        <f t="shared" si="8"/>
      </c>
      <c r="U25" s="17">
        <f t="shared" si="9"/>
      </c>
      <c r="V25" s="15"/>
      <c r="W25" s="15"/>
      <c r="X25" s="15"/>
      <c r="Y25" s="15"/>
      <c r="Z25" s="16"/>
    </row>
    <row r="26" spans="1:26" ht="15" customHeight="1">
      <c r="A26" s="125"/>
      <c r="B26" s="126"/>
      <c r="C26" s="129">
        <v>15</v>
      </c>
      <c r="D26" s="169"/>
      <c r="E26" s="68"/>
      <c r="F26" s="351"/>
      <c r="G26" s="106"/>
      <c r="H26" s="106"/>
      <c r="I26" s="106"/>
      <c r="J26" s="121"/>
      <c r="K26" s="262">
        <f t="shared" si="1"/>
      </c>
      <c r="L26" s="108">
        <f t="shared" si="2"/>
      </c>
      <c r="M26" s="108">
        <f t="shared" si="3"/>
      </c>
      <c r="N26" s="38">
        <f t="shared" si="4"/>
      </c>
      <c r="O26" s="38">
        <f t="shared" si="11"/>
      </c>
      <c r="P26" s="216">
        <f t="shared" si="10"/>
      </c>
      <c r="Q26" s="53">
        <f t="shared" si="5"/>
      </c>
      <c r="R26" s="53">
        <f t="shared" si="6"/>
      </c>
      <c r="S26" s="53">
        <f t="shared" si="7"/>
      </c>
      <c r="T26" s="53">
        <f t="shared" si="8"/>
      </c>
      <c r="U26" s="17">
        <f t="shared" si="9"/>
      </c>
      <c r="V26" s="15"/>
      <c r="W26" s="15"/>
      <c r="X26" s="15"/>
      <c r="Y26" s="15"/>
      <c r="Z26" s="16"/>
    </row>
    <row r="27" spans="1:26" ht="15" customHeight="1">
      <c r="A27" s="125"/>
      <c r="B27" s="126"/>
      <c r="C27" s="127">
        <v>16</v>
      </c>
      <c r="D27" s="167"/>
      <c r="E27" s="67"/>
      <c r="F27" s="352"/>
      <c r="G27" s="107"/>
      <c r="H27" s="107"/>
      <c r="I27" s="107"/>
      <c r="J27" s="122"/>
      <c r="K27" s="287">
        <f t="shared" si="1"/>
      </c>
      <c r="L27" s="58">
        <f t="shared" si="2"/>
      </c>
      <c r="M27" s="58">
        <f t="shared" si="3"/>
      </c>
      <c r="N27" s="263">
        <f t="shared" si="4"/>
      </c>
      <c r="O27" s="263">
        <f t="shared" si="11"/>
      </c>
      <c r="P27" s="264">
        <f t="shared" si="10"/>
      </c>
      <c r="Q27" s="53">
        <f t="shared" si="5"/>
      </c>
      <c r="R27" s="53">
        <f t="shared" si="6"/>
      </c>
      <c r="S27" s="53">
        <f t="shared" si="7"/>
      </c>
      <c r="T27" s="53">
        <f t="shared" si="8"/>
      </c>
      <c r="U27" s="17">
        <f t="shared" si="9"/>
      </c>
      <c r="V27" s="15"/>
      <c r="W27" s="15"/>
      <c r="X27" s="15"/>
      <c r="Y27" s="15"/>
      <c r="Z27" s="16"/>
    </row>
    <row r="28" spans="1:26" ht="15" customHeight="1">
      <c r="A28" s="125" t="s">
        <v>45</v>
      </c>
      <c r="B28" s="126"/>
      <c r="C28" s="128">
        <v>17</v>
      </c>
      <c r="D28" s="168"/>
      <c r="E28" s="67"/>
      <c r="F28" s="348"/>
      <c r="G28" s="101"/>
      <c r="H28" s="101"/>
      <c r="I28" s="101"/>
      <c r="J28" s="120"/>
      <c r="K28" s="221">
        <f t="shared" si="1"/>
      </c>
      <c r="L28" s="80">
        <f t="shared" si="2"/>
      </c>
      <c r="M28" s="80">
        <f t="shared" si="3"/>
      </c>
      <c r="N28" s="35">
        <f t="shared" si="4"/>
      </c>
      <c r="O28" s="35">
        <f t="shared" si="11"/>
      </c>
      <c r="P28" s="214">
        <f t="shared" si="10"/>
      </c>
      <c r="Q28" s="53">
        <f t="shared" si="5"/>
      </c>
      <c r="R28" s="53">
        <f t="shared" si="6"/>
      </c>
      <c r="S28" s="53">
        <f t="shared" si="7"/>
      </c>
      <c r="T28" s="53">
        <f t="shared" si="8"/>
      </c>
      <c r="U28" s="17">
        <f t="shared" si="9"/>
      </c>
      <c r="V28" s="15"/>
      <c r="W28" s="15"/>
      <c r="X28" s="15"/>
      <c r="Y28" s="15"/>
      <c r="Z28" s="16"/>
    </row>
    <row r="29" spans="1:26" ht="15" customHeight="1">
      <c r="A29" s="125" t="s">
        <v>46</v>
      </c>
      <c r="B29" s="126"/>
      <c r="C29" s="128">
        <v>18</v>
      </c>
      <c r="D29" s="168"/>
      <c r="E29" s="67"/>
      <c r="F29" s="348"/>
      <c r="G29" s="101"/>
      <c r="H29" s="101"/>
      <c r="I29" s="101"/>
      <c r="J29" s="120"/>
      <c r="K29" s="221">
        <f t="shared" si="1"/>
      </c>
      <c r="L29" s="80">
        <f t="shared" si="2"/>
      </c>
      <c r="M29" s="80">
        <f t="shared" si="3"/>
      </c>
      <c r="N29" s="35">
        <f t="shared" si="4"/>
      </c>
      <c r="O29" s="35">
        <f t="shared" si="11"/>
      </c>
      <c r="P29" s="214">
        <f t="shared" si="10"/>
      </c>
      <c r="Q29" s="53">
        <f t="shared" si="5"/>
      </c>
      <c r="R29" s="53">
        <f t="shared" si="6"/>
      </c>
      <c r="S29" s="53">
        <f t="shared" si="7"/>
      </c>
      <c r="T29" s="53">
        <f t="shared" si="8"/>
      </c>
      <c r="U29" s="17">
        <f t="shared" si="9"/>
      </c>
      <c r="V29" s="15"/>
      <c r="W29" s="15"/>
      <c r="X29" s="15"/>
      <c r="Y29" s="15"/>
      <c r="Z29" s="16"/>
    </row>
    <row r="30" spans="1:26" ht="15" customHeight="1">
      <c r="A30" s="125" t="s">
        <v>60</v>
      </c>
      <c r="B30" s="126"/>
      <c r="C30" s="128">
        <v>19</v>
      </c>
      <c r="D30" s="168"/>
      <c r="E30" s="67"/>
      <c r="F30" s="348"/>
      <c r="G30" s="101"/>
      <c r="H30" s="101"/>
      <c r="I30" s="101"/>
      <c r="J30" s="120"/>
      <c r="K30" s="221">
        <f t="shared" si="1"/>
      </c>
      <c r="L30" s="80">
        <f t="shared" si="2"/>
      </c>
      <c r="M30" s="80">
        <f t="shared" si="3"/>
      </c>
      <c r="N30" s="35">
        <f t="shared" si="4"/>
      </c>
      <c r="O30" s="35">
        <f t="shared" si="11"/>
      </c>
      <c r="P30" s="214">
        <f t="shared" si="10"/>
      </c>
      <c r="Q30" s="53">
        <f t="shared" si="5"/>
      </c>
      <c r="R30" s="53">
        <f t="shared" si="6"/>
      </c>
      <c r="S30" s="53">
        <f t="shared" si="7"/>
      </c>
      <c r="T30" s="53">
        <f t="shared" si="8"/>
      </c>
      <c r="U30" s="17">
        <f t="shared" si="9"/>
      </c>
      <c r="V30" s="15"/>
      <c r="W30" s="15"/>
      <c r="X30" s="15"/>
      <c r="Y30" s="15"/>
      <c r="Z30" s="16"/>
    </row>
    <row r="31" spans="1:26" ht="15" customHeight="1">
      <c r="A31" s="125" t="s">
        <v>61</v>
      </c>
      <c r="B31" s="126"/>
      <c r="C31" s="129">
        <v>20</v>
      </c>
      <c r="D31" s="169"/>
      <c r="E31" s="338"/>
      <c r="F31" s="351"/>
      <c r="G31" s="103"/>
      <c r="H31" s="103"/>
      <c r="I31" s="103"/>
      <c r="J31" s="123"/>
      <c r="K31" s="222">
        <f t="shared" si="1"/>
      </c>
      <c r="L31" s="37">
        <f t="shared" si="2"/>
      </c>
      <c r="M31" s="37">
        <f t="shared" si="3"/>
      </c>
      <c r="N31" s="38">
        <f t="shared" si="4"/>
      </c>
      <c r="O31" s="38">
        <f t="shared" si="11"/>
      </c>
      <c r="P31" s="216">
        <f t="shared" si="10"/>
      </c>
      <c r="Q31" s="53">
        <f t="shared" si="5"/>
      </c>
      <c r="R31" s="53">
        <f t="shared" si="6"/>
      </c>
      <c r="S31" s="53">
        <f t="shared" si="7"/>
      </c>
      <c r="T31" s="53">
        <f t="shared" si="8"/>
      </c>
      <c r="U31" s="17">
        <f t="shared" si="9"/>
      </c>
      <c r="V31" s="15"/>
      <c r="W31" s="15"/>
      <c r="X31" s="15"/>
      <c r="Y31" s="15"/>
      <c r="Z31" s="16"/>
    </row>
    <row r="32" spans="1:26" ht="15" customHeight="1">
      <c r="A32" s="125" t="s">
        <v>62</v>
      </c>
      <c r="B32" s="126"/>
      <c r="C32" s="127">
        <v>21</v>
      </c>
      <c r="D32" s="167"/>
      <c r="E32" s="67"/>
      <c r="F32" s="352"/>
      <c r="G32" s="104"/>
      <c r="H32" s="104"/>
      <c r="I32" s="104"/>
      <c r="J32" s="104"/>
      <c r="K32" s="289">
        <f t="shared" si="1"/>
      </c>
      <c r="L32" s="34">
        <f t="shared" si="2"/>
      </c>
      <c r="M32" s="34">
        <f t="shared" si="3"/>
      </c>
      <c r="N32" s="263">
        <f t="shared" si="4"/>
      </c>
      <c r="O32" s="263">
        <f t="shared" si="11"/>
      </c>
      <c r="P32" s="264">
        <f t="shared" si="10"/>
      </c>
      <c r="Q32" s="53">
        <f t="shared" si="5"/>
      </c>
      <c r="R32" s="53">
        <f t="shared" si="6"/>
      </c>
      <c r="S32" s="53">
        <f t="shared" si="7"/>
      </c>
      <c r="T32" s="53">
        <f t="shared" si="8"/>
      </c>
      <c r="U32" s="17">
        <f t="shared" si="9"/>
      </c>
      <c r="V32" s="15"/>
      <c r="W32" s="15"/>
      <c r="X32" s="15"/>
      <c r="Y32" s="15"/>
      <c r="Z32" s="16"/>
    </row>
    <row r="33" spans="1:26" ht="15" customHeight="1">
      <c r="A33" s="388" t="s">
        <v>94</v>
      </c>
      <c r="B33" s="132"/>
      <c r="C33" s="128">
        <v>22</v>
      </c>
      <c r="D33" s="168"/>
      <c r="E33" s="67"/>
      <c r="F33" s="348"/>
      <c r="G33" s="101"/>
      <c r="H33" s="101"/>
      <c r="I33" s="101"/>
      <c r="J33" s="120"/>
      <c r="K33" s="221">
        <f t="shared" si="1"/>
      </c>
      <c r="L33" s="80">
        <f t="shared" si="2"/>
      </c>
      <c r="M33" s="80">
        <f t="shared" si="3"/>
      </c>
      <c r="N33" s="35">
        <f t="shared" si="4"/>
      </c>
      <c r="O33" s="35">
        <f t="shared" si="11"/>
      </c>
      <c r="P33" s="214">
        <f t="shared" si="10"/>
      </c>
      <c r="Q33" s="53">
        <f t="shared" si="5"/>
      </c>
      <c r="R33" s="53">
        <f t="shared" si="6"/>
      </c>
      <c r="S33" s="53">
        <f t="shared" si="7"/>
      </c>
      <c r="T33" s="53">
        <f t="shared" si="8"/>
      </c>
      <c r="U33" s="17">
        <f t="shared" si="9"/>
      </c>
      <c r="V33" s="15"/>
      <c r="W33" s="15"/>
      <c r="X33" s="15"/>
      <c r="Y33" s="15"/>
      <c r="Z33" s="16"/>
    </row>
    <row r="34" spans="1:26" ht="15" customHeight="1">
      <c r="A34" s="133"/>
      <c r="B34" s="134"/>
      <c r="C34" s="128">
        <v>23</v>
      </c>
      <c r="D34" s="168"/>
      <c r="E34" s="67"/>
      <c r="F34" s="348"/>
      <c r="G34" s="101"/>
      <c r="H34" s="101"/>
      <c r="I34" s="101"/>
      <c r="J34" s="120"/>
      <c r="K34" s="221">
        <f t="shared" si="1"/>
      </c>
      <c r="L34" s="80">
        <f t="shared" si="2"/>
      </c>
      <c r="M34" s="80">
        <f t="shared" si="3"/>
      </c>
      <c r="N34" s="35">
        <f t="shared" si="4"/>
      </c>
      <c r="O34" s="35">
        <f t="shared" si="11"/>
      </c>
      <c r="P34" s="214">
        <f t="shared" si="10"/>
      </c>
      <c r="Q34" s="53">
        <f t="shared" si="5"/>
      </c>
      <c r="R34" s="53">
        <f t="shared" si="6"/>
      </c>
      <c r="S34" s="53">
        <f t="shared" si="7"/>
      </c>
      <c r="T34" s="53">
        <f t="shared" si="8"/>
      </c>
      <c r="U34" s="17">
        <f t="shared" si="9"/>
      </c>
      <c r="V34" s="15"/>
      <c r="W34" s="15"/>
      <c r="X34" s="15"/>
      <c r="Y34" s="15"/>
      <c r="Z34" s="16"/>
    </row>
    <row r="35" spans="1:26" ht="15" customHeight="1">
      <c r="A35" s="133"/>
      <c r="B35" s="134"/>
      <c r="C35" s="128">
        <v>24</v>
      </c>
      <c r="D35" s="168"/>
      <c r="E35" s="67"/>
      <c r="F35" s="348"/>
      <c r="G35" s="101"/>
      <c r="H35" s="101"/>
      <c r="I35" s="101"/>
      <c r="J35" s="120"/>
      <c r="K35" s="221">
        <f t="shared" si="1"/>
      </c>
      <c r="L35" s="80">
        <f t="shared" si="2"/>
      </c>
      <c r="M35" s="34">
        <f t="shared" si="3"/>
      </c>
      <c r="N35" s="35">
        <f t="shared" si="4"/>
      </c>
      <c r="O35" s="35">
        <f t="shared" si="11"/>
      </c>
      <c r="P35" s="214">
        <f t="shared" si="10"/>
      </c>
      <c r="Q35" s="53">
        <f t="shared" si="5"/>
      </c>
      <c r="R35" s="53">
        <f t="shared" si="6"/>
      </c>
      <c r="S35" s="53">
        <f t="shared" si="7"/>
      </c>
      <c r="T35" s="53">
        <f t="shared" si="8"/>
      </c>
      <c r="U35" s="17">
        <f t="shared" si="9"/>
      </c>
      <c r="V35" s="15"/>
      <c r="W35" s="15"/>
      <c r="X35" s="15"/>
      <c r="Y35" s="15"/>
      <c r="Z35" s="16"/>
    </row>
    <row r="36" spans="1:26" ht="15" customHeight="1">
      <c r="A36" s="133" t="s">
        <v>129</v>
      </c>
      <c r="B36" s="134"/>
      <c r="C36" s="129">
        <v>25</v>
      </c>
      <c r="D36" s="169"/>
      <c r="E36" s="68"/>
      <c r="F36" s="351"/>
      <c r="G36" s="103"/>
      <c r="H36" s="103"/>
      <c r="I36" s="103"/>
      <c r="J36" s="123"/>
      <c r="K36" s="262">
        <f t="shared" si="1"/>
      </c>
      <c r="L36" s="108">
        <f t="shared" si="2"/>
      </c>
      <c r="M36" s="108">
        <f t="shared" si="3"/>
      </c>
      <c r="N36" s="38">
        <f t="shared" si="4"/>
      </c>
      <c r="O36" s="38">
        <f t="shared" si="11"/>
      </c>
      <c r="P36" s="216">
        <f t="shared" si="10"/>
      </c>
      <c r="Q36" s="53">
        <f t="shared" si="5"/>
      </c>
      <c r="R36" s="53">
        <f t="shared" si="6"/>
      </c>
      <c r="S36" s="53">
        <f t="shared" si="7"/>
      </c>
      <c r="T36" s="53">
        <f t="shared" si="8"/>
      </c>
      <c r="U36" s="17">
        <f t="shared" si="9"/>
      </c>
      <c r="V36" s="15"/>
      <c r="W36" s="15"/>
      <c r="X36" s="15"/>
      <c r="Y36" s="15"/>
      <c r="Z36" s="16"/>
    </row>
    <row r="37" spans="1:26" ht="15" customHeight="1">
      <c r="A37" s="133" t="s">
        <v>39</v>
      </c>
      <c r="B37" s="134"/>
      <c r="C37" s="127">
        <v>26</v>
      </c>
      <c r="D37" s="167"/>
      <c r="E37" s="67"/>
      <c r="F37" s="352"/>
      <c r="G37" s="104"/>
      <c r="H37" s="104"/>
      <c r="I37" s="104"/>
      <c r="J37" s="124"/>
      <c r="K37" s="287">
        <f t="shared" si="1"/>
      </c>
      <c r="L37" s="58">
        <f t="shared" si="2"/>
      </c>
      <c r="M37" s="58">
        <f t="shared" si="3"/>
      </c>
      <c r="N37" s="263">
        <f t="shared" si="4"/>
      </c>
      <c r="O37" s="263">
        <f t="shared" si="11"/>
      </c>
      <c r="P37" s="264">
        <f t="shared" si="10"/>
      </c>
      <c r="Q37" s="53">
        <f t="shared" si="5"/>
      </c>
      <c r="R37" s="53">
        <f t="shared" si="6"/>
      </c>
      <c r="S37" s="53">
        <f t="shared" si="7"/>
      </c>
      <c r="T37" s="53">
        <f t="shared" si="8"/>
      </c>
      <c r="U37" s="17">
        <f t="shared" si="9"/>
      </c>
      <c r="V37" s="15"/>
      <c r="W37" s="15"/>
      <c r="X37" s="15"/>
      <c r="Y37" s="15"/>
      <c r="Z37" s="16"/>
    </row>
    <row r="38" spans="1:26" ht="15" customHeight="1">
      <c r="A38" s="133" t="s">
        <v>32</v>
      </c>
      <c r="B38" s="134"/>
      <c r="C38" s="128">
        <v>27</v>
      </c>
      <c r="D38" s="168"/>
      <c r="E38" s="67"/>
      <c r="F38" s="348"/>
      <c r="G38" s="101"/>
      <c r="H38" s="101"/>
      <c r="I38" s="101"/>
      <c r="J38" s="120"/>
      <c r="K38" s="221">
        <f t="shared" si="1"/>
      </c>
      <c r="L38" s="80">
        <f t="shared" si="2"/>
      </c>
      <c r="M38" s="80">
        <f t="shared" si="3"/>
      </c>
      <c r="N38" s="35">
        <f t="shared" si="4"/>
      </c>
      <c r="O38" s="35">
        <f t="shared" si="11"/>
      </c>
      <c r="P38" s="214">
        <f t="shared" si="10"/>
      </c>
      <c r="Q38" s="53">
        <f t="shared" si="5"/>
      </c>
      <c r="R38" s="53">
        <f t="shared" si="6"/>
      </c>
      <c r="S38" s="53">
        <f t="shared" si="7"/>
      </c>
      <c r="T38" s="53">
        <f t="shared" si="8"/>
      </c>
      <c r="U38" s="17">
        <f t="shared" si="9"/>
      </c>
      <c r="V38" s="15"/>
      <c r="W38" s="15"/>
      <c r="X38" s="15"/>
      <c r="Y38" s="15"/>
      <c r="Z38" s="16"/>
    </row>
    <row r="39" spans="1:26" ht="15" customHeight="1">
      <c r="A39" s="133" t="s">
        <v>33</v>
      </c>
      <c r="B39" s="135"/>
      <c r="C39" s="128">
        <v>28</v>
      </c>
      <c r="D39" s="168"/>
      <c r="E39" s="67"/>
      <c r="F39" s="353"/>
      <c r="G39" s="306"/>
      <c r="H39" s="101"/>
      <c r="I39" s="101"/>
      <c r="J39" s="120"/>
      <c r="K39" s="221">
        <f t="shared" si="1"/>
      </c>
      <c r="L39" s="80">
        <f t="shared" si="2"/>
      </c>
      <c r="M39" s="80">
        <f t="shared" si="3"/>
      </c>
      <c r="N39" s="35">
        <f t="shared" si="4"/>
      </c>
      <c r="O39" s="35">
        <f t="shared" si="11"/>
      </c>
      <c r="P39" s="214">
        <f t="shared" si="10"/>
      </c>
      <c r="Q39" s="53">
        <f t="shared" si="5"/>
      </c>
      <c r="R39" s="53">
        <f t="shared" si="6"/>
      </c>
      <c r="S39" s="53">
        <f t="shared" si="7"/>
      </c>
      <c r="T39" s="53">
        <f t="shared" si="8"/>
      </c>
      <c r="U39" s="17">
        <f t="shared" si="9"/>
      </c>
      <c r="V39" s="15"/>
      <c r="W39" s="15"/>
      <c r="X39" s="15"/>
      <c r="Y39" s="15"/>
      <c r="Z39" s="16"/>
    </row>
    <row r="40" spans="1:26" ht="15" customHeight="1">
      <c r="A40" s="133" t="s">
        <v>34</v>
      </c>
      <c r="B40" s="135"/>
      <c r="C40" s="128">
        <v>29</v>
      </c>
      <c r="D40" s="168"/>
      <c r="E40" s="344"/>
      <c r="F40" s="353"/>
      <c r="G40" s="306"/>
      <c r="H40" s="101"/>
      <c r="I40" s="102"/>
      <c r="J40" s="345"/>
      <c r="K40" s="221">
        <f t="shared" si="1"/>
      </c>
      <c r="L40" s="80">
        <f t="shared" si="2"/>
      </c>
      <c r="M40" s="34">
        <f t="shared" si="3"/>
      </c>
      <c r="N40" s="35">
        <f t="shared" si="4"/>
      </c>
      <c r="O40" s="35">
        <f t="shared" si="11"/>
      </c>
      <c r="P40" s="214">
        <f t="shared" si="10"/>
      </c>
      <c r="Q40" s="53">
        <f t="shared" si="5"/>
      </c>
      <c r="R40" s="53">
        <f t="shared" si="6"/>
      </c>
      <c r="S40" s="53">
        <f t="shared" si="7"/>
      </c>
      <c r="T40" s="53">
        <f t="shared" si="8"/>
      </c>
      <c r="U40" s="17">
        <f t="shared" si="9"/>
      </c>
      <c r="V40" s="15"/>
      <c r="W40" s="15"/>
      <c r="X40" s="15"/>
      <c r="Y40" s="15"/>
      <c r="Z40" s="16"/>
    </row>
    <row r="41" spans="1:26" ht="15" customHeight="1">
      <c r="A41" s="133" t="s">
        <v>35</v>
      </c>
      <c r="B41" s="135"/>
      <c r="C41" s="129">
        <v>30</v>
      </c>
      <c r="D41" s="169"/>
      <c r="E41" s="339"/>
      <c r="F41" s="340"/>
      <c r="G41" s="342"/>
      <c r="H41" s="341"/>
      <c r="I41" s="343"/>
      <c r="J41" s="346"/>
      <c r="K41" s="222">
        <f t="shared" si="1"/>
      </c>
      <c r="L41" s="37">
        <f t="shared" si="2"/>
      </c>
      <c r="M41" s="37">
        <f t="shared" si="3"/>
      </c>
      <c r="N41" s="38">
        <f t="shared" si="4"/>
      </c>
      <c r="O41" s="38">
        <f t="shared" si="11"/>
      </c>
      <c r="P41" s="216">
        <f t="shared" si="10"/>
      </c>
      <c r="Q41" s="53">
        <f t="shared" si="5"/>
      </c>
      <c r="R41" s="53">
        <f t="shared" si="6"/>
      </c>
      <c r="S41" s="53">
        <f t="shared" si="7"/>
      </c>
      <c r="T41" s="53">
        <f t="shared" si="8"/>
      </c>
      <c r="U41" s="17">
        <f t="shared" si="9"/>
      </c>
      <c r="V41" s="15"/>
      <c r="W41" s="15"/>
      <c r="X41" s="15"/>
      <c r="Y41" s="15"/>
      <c r="Z41" s="16"/>
    </row>
    <row r="42" spans="1:26" ht="15" customHeight="1">
      <c r="A42" s="136"/>
      <c r="B42" s="135"/>
      <c r="C42" s="127">
        <v>31</v>
      </c>
      <c r="D42" s="167"/>
      <c r="E42" s="67"/>
      <c r="F42" s="233"/>
      <c r="G42" s="288"/>
      <c r="H42" s="104"/>
      <c r="I42" s="105"/>
      <c r="J42" s="124"/>
      <c r="K42" s="289">
        <f t="shared" si="1"/>
      </c>
      <c r="L42" s="34">
        <f t="shared" si="2"/>
      </c>
      <c r="M42" s="34">
        <f t="shared" si="3"/>
      </c>
      <c r="N42" s="263">
        <f t="shared" si="4"/>
      </c>
      <c r="O42" s="263">
        <f t="shared" si="11"/>
      </c>
      <c r="P42" s="264">
        <f t="shared" si="10"/>
      </c>
      <c r="Q42" s="53">
        <f t="shared" si="5"/>
      </c>
      <c r="R42" s="53">
        <f t="shared" si="6"/>
      </c>
      <c r="S42" s="53">
        <f t="shared" si="7"/>
      </c>
      <c r="T42" s="53">
        <f t="shared" si="8"/>
      </c>
      <c r="U42" s="17">
        <f t="shared" si="9"/>
      </c>
      <c r="V42" s="15"/>
      <c r="W42" s="15"/>
      <c r="X42" s="15"/>
      <c r="Y42" s="15"/>
      <c r="Z42" s="16"/>
    </row>
    <row r="43" spans="1:26" ht="15" customHeight="1">
      <c r="A43" s="136"/>
      <c r="B43" s="135"/>
      <c r="C43" s="128">
        <v>32</v>
      </c>
      <c r="D43" s="168"/>
      <c r="E43" s="67"/>
      <c r="F43" s="232"/>
      <c r="G43" s="286"/>
      <c r="H43" s="101"/>
      <c r="I43" s="102"/>
      <c r="J43" s="120"/>
      <c r="K43" s="221">
        <f t="shared" si="1"/>
      </c>
      <c r="L43" s="80">
        <f t="shared" si="2"/>
      </c>
      <c r="M43" s="80">
        <f t="shared" si="3"/>
      </c>
      <c r="N43" s="35">
        <f t="shared" si="4"/>
      </c>
      <c r="O43" s="35">
        <f t="shared" si="11"/>
      </c>
      <c r="P43" s="214">
        <f t="shared" si="10"/>
      </c>
      <c r="Q43" s="53">
        <f t="shared" si="5"/>
      </c>
      <c r="R43" s="53">
        <f t="shared" si="6"/>
      </c>
      <c r="S43" s="53">
        <f t="shared" si="7"/>
      </c>
      <c r="T43" s="53">
        <f t="shared" si="8"/>
      </c>
      <c r="U43" s="17">
        <f t="shared" si="9"/>
      </c>
      <c r="V43" s="15"/>
      <c r="W43" s="15"/>
      <c r="X43" s="15"/>
      <c r="Y43" s="15"/>
      <c r="Z43" s="16"/>
    </row>
    <row r="44" spans="1:26" ht="15" customHeight="1">
      <c r="A44" s="136"/>
      <c r="B44" s="135"/>
      <c r="C44" s="128">
        <v>33</v>
      </c>
      <c r="D44" s="168"/>
      <c r="E44" s="67"/>
      <c r="F44" s="232"/>
      <c r="G44" s="286"/>
      <c r="H44" s="101"/>
      <c r="I44" s="102"/>
      <c r="J44" s="120"/>
      <c r="K44" s="221">
        <f t="shared" si="1"/>
      </c>
      <c r="L44" s="80">
        <f t="shared" si="2"/>
      </c>
      <c r="M44" s="80">
        <f t="shared" si="3"/>
      </c>
      <c r="N44" s="35">
        <f t="shared" si="4"/>
      </c>
      <c r="O44" s="35">
        <f t="shared" si="11"/>
      </c>
      <c r="P44" s="214">
        <f t="shared" si="10"/>
      </c>
      <c r="Q44" s="53">
        <f t="shared" si="5"/>
      </c>
      <c r="R44" s="53">
        <f t="shared" si="6"/>
      </c>
      <c r="S44" s="53">
        <f t="shared" si="7"/>
      </c>
      <c r="T44" s="53">
        <f t="shared" si="8"/>
      </c>
      <c r="U44" s="17">
        <f t="shared" si="9"/>
      </c>
      <c r="V44" s="15"/>
      <c r="W44" s="15"/>
      <c r="X44" s="15"/>
      <c r="Y44" s="15"/>
      <c r="Z44" s="16"/>
    </row>
    <row r="45" spans="1:26" ht="15" customHeight="1">
      <c r="A45" s="137"/>
      <c r="B45" s="138"/>
      <c r="C45" s="128">
        <v>34</v>
      </c>
      <c r="D45" s="168"/>
      <c r="E45" s="344"/>
      <c r="F45" s="232"/>
      <c r="G45" s="286"/>
      <c r="H45" s="101"/>
      <c r="I45" s="102"/>
      <c r="J45" s="345"/>
      <c r="K45" s="221">
        <f t="shared" si="1"/>
      </c>
      <c r="L45" s="80">
        <f t="shared" si="2"/>
      </c>
      <c r="M45" s="80">
        <f t="shared" si="3"/>
      </c>
      <c r="N45" s="35">
        <f t="shared" si="4"/>
      </c>
      <c r="O45" s="35">
        <f t="shared" si="11"/>
      </c>
      <c r="P45" s="214">
        <f t="shared" si="10"/>
      </c>
      <c r="Q45" s="53">
        <f t="shared" si="5"/>
      </c>
      <c r="R45" s="53">
        <f t="shared" si="6"/>
      </c>
      <c r="S45" s="53">
        <f t="shared" si="7"/>
      </c>
      <c r="T45" s="53">
        <f t="shared" si="8"/>
      </c>
      <c r="U45" s="17">
        <f t="shared" si="9"/>
      </c>
      <c r="V45" s="15"/>
      <c r="W45" s="15"/>
      <c r="X45" s="15"/>
      <c r="Y45" s="15"/>
      <c r="Z45" s="16"/>
    </row>
    <row r="46" spans="1:26" ht="15" customHeight="1">
      <c r="A46" s="137"/>
      <c r="B46" s="138"/>
      <c r="C46" s="129">
        <v>35</v>
      </c>
      <c r="D46" s="169"/>
      <c r="E46" s="339"/>
      <c r="F46" s="340"/>
      <c r="G46" s="342"/>
      <c r="H46" s="341"/>
      <c r="I46" s="343"/>
      <c r="J46" s="346"/>
      <c r="K46" s="262">
        <f t="shared" si="1"/>
      </c>
      <c r="L46" s="108">
        <f t="shared" si="2"/>
      </c>
      <c r="M46" s="376">
        <f t="shared" si="3"/>
      </c>
      <c r="N46" s="38">
        <f t="shared" si="4"/>
      </c>
      <c r="O46" s="38">
        <f t="shared" si="11"/>
      </c>
      <c r="P46" s="216">
        <f t="shared" si="10"/>
      </c>
      <c r="Q46" s="53">
        <f t="shared" si="5"/>
      </c>
      <c r="R46" s="53">
        <f t="shared" si="6"/>
      </c>
      <c r="S46" s="53">
        <f t="shared" si="7"/>
      </c>
      <c r="T46" s="53">
        <f t="shared" si="8"/>
      </c>
      <c r="U46" s="17">
        <f t="shared" si="9"/>
      </c>
      <c r="V46" s="15"/>
      <c r="W46" s="15"/>
      <c r="X46" s="15"/>
      <c r="Y46" s="15"/>
      <c r="Z46" s="16"/>
    </row>
    <row r="47" spans="1:26" ht="15" customHeight="1">
      <c r="A47" s="137"/>
      <c r="B47" s="138"/>
      <c r="C47" s="127">
        <v>36</v>
      </c>
      <c r="D47" s="167"/>
      <c r="E47" s="67"/>
      <c r="F47" s="233"/>
      <c r="G47" s="288"/>
      <c r="H47" s="104"/>
      <c r="I47" s="105"/>
      <c r="J47" s="124"/>
      <c r="K47" s="287">
        <f t="shared" si="1"/>
      </c>
      <c r="L47" s="58">
        <f t="shared" si="2"/>
      </c>
      <c r="M47" s="58">
        <f t="shared" si="3"/>
      </c>
      <c r="N47" s="263">
        <f t="shared" si="4"/>
      </c>
      <c r="O47" s="263">
        <f t="shared" si="11"/>
      </c>
      <c r="P47" s="264">
        <f t="shared" si="10"/>
      </c>
      <c r="Q47" s="53">
        <f t="shared" si="5"/>
      </c>
      <c r="R47" s="53">
        <f t="shared" si="6"/>
      </c>
      <c r="S47" s="53">
        <f t="shared" si="7"/>
      </c>
      <c r="T47" s="53">
        <f t="shared" si="8"/>
      </c>
      <c r="U47" s="17">
        <f t="shared" si="9"/>
      </c>
      <c r="V47" s="15"/>
      <c r="W47" s="15"/>
      <c r="X47" s="15"/>
      <c r="Y47" s="15"/>
      <c r="Z47" s="16"/>
    </row>
    <row r="48" spans="1:26" ht="15" customHeight="1">
      <c r="A48" s="133"/>
      <c r="B48" s="134"/>
      <c r="C48" s="128">
        <v>37</v>
      </c>
      <c r="D48" s="168"/>
      <c r="E48" s="67"/>
      <c r="F48" s="232"/>
      <c r="G48" s="286"/>
      <c r="H48" s="101"/>
      <c r="I48" s="102"/>
      <c r="J48" s="120"/>
      <c r="K48" s="221">
        <f t="shared" si="1"/>
      </c>
      <c r="L48" s="80">
        <f t="shared" si="2"/>
      </c>
      <c r="M48" s="80">
        <f t="shared" si="3"/>
      </c>
      <c r="N48" s="35">
        <f t="shared" si="4"/>
      </c>
      <c r="O48" s="35">
        <f t="shared" si="11"/>
      </c>
      <c r="P48" s="214">
        <f t="shared" si="10"/>
      </c>
      <c r="Q48" s="53">
        <f t="shared" si="5"/>
      </c>
      <c r="R48" s="53">
        <f t="shared" si="6"/>
      </c>
      <c r="S48" s="53">
        <f t="shared" si="7"/>
      </c>
      <c r="T48" s="53">
        <f t="shared" si="8"/>
      </c>
      <c r="U48" s="17">
        <f t="shared" si="9"/>
      </c>
      <c r="V48" s="15"/>
      <c r="W48" s="15"/>
      <c r="X48" s="15"/>
      <c r="Y48" s="15"/>
      <c r="Z48" s="16"/>
    </row>
    <row r="49" spans="1:26" ht="15" customHeight="1">
      <c r="A49" s="133"/>
      <c r="B49" s="134"/>
      <c r="C49" s="128">
        <v>38</v>
      </c>
      <c r="D49" s="168"/>
      <c r="E49" s="67"/>
      <c r="F49" s="232"/>
      <c r="G49" s="286"/>
      <c r="H49" s="101"/>
      <c r="I49" s="102"/>
      <c r="J49" s="120"/>
      <c r="K49" s="221">
        <f t="shared" si="1"/>
      </c>
      <c r="L49" s="80">
        <f t="shared" si="2"/>
      </c>
      <c r="M49" s="34">
        <f t="shared" si="3"/>
      </c>
      <c r="N49" s="35">
        <f t="shared" si="4"/>
      </c>
      <c r="O49" s="35">
        <f t="shared" si="11"/>
      </c>
      <c r="P49" s="214">
        <f t="shared" si="10"/>
      </c>
      <c r="Q49" s="53">
        <f t="shared" si="5"/>
      </c>
      <c r="R49" s="53">
        <f t="shared" si="6"/>
      </c>
      <c r="S49" s="53">
        <f t="shared" si="7"/>
      </c>
      <c r="T49" s="53">
        <f t="shared" si="8"/>
      </c>
      <c r="U49" s="17">
        <f t="shared" si="9"/>
      </c>
      <c r="V49" s="15"/>
      <c r="W49" s="15"/>
      <c r="X49" s="15"/>
      <c r="Y49" s="15"/>
      <c r="Z49" s="16"/>
    </row>
    <row r="50" spans="1:26" ht="15" customHeight="1">
      <c r="A50" s="133"/>
      <c r="B50" s="134"/>
      <c r="C50" s="128">
        <v>39</v>
      </c>
      <c r="D50" s="168"/>
      <c r="E50" s="344"/>
      <c r="F50" s="232"/>
      <c r="G50" s="286"/>
      <c r="H50" s="101"/>
      <c r="I50" s="102"/>
      <c r="J50" s="345"/>
      <c r="K50" s="262">
        <f t="shared" si="1"/>
      </c>
      <c r="L50" s="108">
        <f t="shared" si="2"/>
      </c>
      <c r="M50" s="80">
        <f t="shared" si="3"/>
      </c>
      <c r="N50" s="35">
        <f t="shared" si="4"/>
      </c>
      <c r="O50" s="35">
        <f t="shared" si="11"/>
      </c>
      <c r="P50" s="214">
        <f t="shared" si="10"/>
      </c>
      <c r="Q50" s="53">
        <f t="shared" si="5"/>
      </c>
      <c r="R50" s="53">
        <f t="shared" si="6"/>
      </c>
      <c r="S50" s="53">
        <f t="shared" si="7"/>
      </c>
      <c r="T50" s="53">
        <f t="shared" si="8"/>
      </c>
      <c r="U50" s="17">
        <f t="shared" si="9"/>
      </c>
      <c r="V50" s="15"/>
      <c r="W50" s="15"/>
      <c r="X50" s="15"/>
      <c r="Y50" s="15"/>
      <c r="Z50" s="16"/>
    </row>
    <row r="51" spans="1:26" ht="15" customHeight="1" thickBot="1">
      <c r="A51" s="133"/>
      <c r="B51" s="134"/>
      <c r="C51" s="389">
        <v>40</v>
      </c>
      <c r="D51" s="378"/>
      <c r="E51" s="379"/>
      <c r="F51" s="380"/>
      <c r="G51" s="381"/>
      <c r="H51" s="382"/>
      <c r="I51" s="383"/>
      <c r="J51" s="384"/>
      <c r="K51" s="385">
        <f t="shared" si="1"/>
      </c>
      <c r="L51" s="159">
        <f t="shared" si="2"/>
      </c>
      <c r="M51" s="159">
        <f t="shared" si="3"/>
      </c>
      <c r="N51" s="386">
        <f t="shared" si="4"/>
      </c>
      <c r="O51" s="386">
        <f t="shared" si="11"/>
      </c>
      <c r="P51" s="387">
        <f t="shared" si="10"/>
      </c>
      <c r="Q51" s="53">
        <f t="shared" si="5"/>
      </c>
      <c r="R51" s="53">
        <f t="shared" si="6"/>
      </c>
      <c r="S51" s="53">
        <f t="shared" si="7"/>
      </c>
      <c r="T51" s="53">
        <f t="shared" si="8"/>
      </c>
      <c r="U51" s="17">
        <f t="shared" si="9"/>
      </c>
      <c r="V51" s="15"/>
      <c r="W51" s="15"/>
      <c r="X51" s="15"/>
      <c r="Y51" s="15"/>
      <c r="Z51" s="16"/>
    </row>
  </sheetData>
  <sheetProtection password="E044" sheet="1" selectLockedCells="1"/>
  <protectedRanges>
    <protectedRange sqref="D12:J51" name="範囲1"/>
  </protectedRanges>
  <mergeCells count="9">
    <mergeCell ref="O9:O11"/>
    <mergeCell ref="P9:P11"/>
    <mergeCell ref="N9:N11"/>
    <mergeCell ref="L9:L11"/>
    <mergeCell ref="M9:M11"/>
    <mergeCell ref="C9:C11"/>
    <mergeCell ref="E9:E11"/>
    <mergeCell ref="G9:J9"/>
    <mergeCell ref="K9:K11"/>
  </mergeCells>
  <conditionalFormatting sqref="F12:J51">
    <cfRule type="cellIs" priority="33" dxfId="1" operator="notBetween" stopIfTrue="1">
      <formula>1</formula>
      <formula>2</formula>
    </cfRule>
  </conditionalFormatting>
  <conditionalFormatting sqref="E12:E51">
    <cfRule type="cellIs" priority="34" dxfId="0" operator="between" stopIfTrue="1">
      <formula>"f"</formula>
      <formula>"m"</formula>
    </cfRule>
  </conditionalFormatting>
  <dataValidations count="4">
    <dataValidation allowBlank="1" showInputMessage="1" showErrorMessage="1" imeMode="off" sqref="K12:M51"/>
    <dataValidation allowBlank="1" showInputMessage="1" showErrorMessage="1" imeMode="hiragana" sqref="D12:D51"/>
    <dataValidation type="whole" allowBlank="1" showInputMessage="1" showErrorMessage="1" errorTitle="入力方法" error="正答は1　誤答は2　無答は入力なし" imeMode="off" sqref="F12:J51">
      <formula1>1</formula1>
      <formula2>2</formula2>
    </dataValidation>
    <dataValidation allowBlank="1" showInputMessage="1" showErrorMessage="1" errorTitle="男女別入力" error="男子はm 女子はf を入力 " imeMode="off" sqref="E12:E51"/>
  </dataValidations>
  <printOptions horizontalCentered="1" verticalCentered="1"/>
  <pageMargins left="0.3937007874015748" right="0.3937007874015748" top="0.3937007874015748" bottom="0.3937007874015748" header="0.3937007874015748" footer="0.433070866141732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2"/>
  <sheetViews>
    <sheetView showGridLines="0" view="pageBreakPreview" zoomScaleNormal="75" zoomScaleSheetLayoutView="10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23" sqref="D23"/>
    </sheetView>
  </sheetViews>
  <sheetFormatPr defaultColWidth="9.00390625" defaultRowHeight="13.5"/>
  <cols>
    <col min="1" max="1" width="9.125" style="0" customWidth="1"/>
    <col min="2" max="2" width="3.625" style="0" customWidth="1"/>
    <col min="3" max="3" width="3.125" style="0" customWidth="1"/>
    <col min="4" max="4" width="10.625" style="0" customWidth="1"/>
    <col min="5" max="5" width="3.125" style="0" customWidth="1"/>
    <col min="6" max="9" width="6.625" style="0" customWidth="1"/>
    <col min="10" max="10" width="6.625" style="4" customWidth="1"/>
    <col min="11" max="23" width="6.625" style="0" customWidth="1"/>
    <col min="24" max="24" width="4.375" style="0" customWidth="1"/>
    <col min="25" max="26" width="2.75390625" style="0" customWidth="1"/>
    <col min="27" max="27" width="6.875" style="0" customWidth="1"/>
    <col min="28" max="28" width="2.75390625" style="0" customWidth="1"/>
    <col min="29" max="32" width="2.75390625" style="0" hidden="1" customWidth="1"/>
    <col min="33" max="33" width="2.875" style="2" hidden="1" customWidth="1"/>
    <col min="34" max="35" width="2.875" style="2" customWidth="1"/>
    <col min="36" max="36" width="2.875" style="0" customWidth="1"/>
  </cols>
  <sheetData>
    <row r="1" spans="3:13" ht="17.25">
      <c r="C1" s="18" t="s">
        <v>162</v>
      </c>
      <c r="D1" s="19"/>
      <c r="E1" s="19"/>
      <c r="F1" s="18" t="s">
        <v>130</v>
      </c>
      <c r="J1" s="20"/>
      <c r="L1" s="19"/>
      <c r="M1" s="4"/>
    </row>
    <row r="2" spans="1:33" ht="14.25" customHeight="1" thickBot="1">
      <c r="A2" s="17"/>
      <c r="B2" s="17"/>
      <c r="C2" s="18"/>
      <c r="D2" s="19"/>
      <c r="E2" s="19"/>
      <c r="F2" s="176"/>
      <c r="G2" s="17"/>
      <c r="H2" s="17"/>
      <c r="I2" s="17"/>
      <c r="J2" s="20"/>
      <c r="K2" s="18"/>
      <c r="L2" s="19"/>
      <c r="M2" s="373"/>
      <c r="N2" s="373"/>
      <c r="O2" s="19"/>
      <c r="P2" s="19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5"/>
      <c r="AD2" s="15"/>
      <c r="AE2" s="15"/>
      <c r="AF2" s="15"/>
      <c r="AG2" s="16"/>
    </row>
    <row r="3" spans="1:33" ht="15" customHeight="1">
      <c r="A3" s="177"/>
      <c r="B3" s="178">
        <f>+'入力の手引き'!E17</f>
        <v>0</v>
      </c>
      <c r="C3" s="179"/>
      <c r="D3" s="180" t="s">
        <v>118</v>
      </c>
      <c r="E3" s="181"/>
      <c r="F3" s="182" t="e">
        <f aca="true" t="shared" si="0" ref="F3:I5">F6/$B$7*100</f>
        <v>#DIV/0!</v>
      </c>
      <c r="G3" s="183" t="e">
        <f t="shared" si="0"/>
        <v>#DIV/0!</v>
      </c>
      <c r="H3" s="183" t="e">
        <f>H6/$B$7*100</f>
        <v>#DIV/0!</v>
      </c>
      <c r="I3" s="184" t="e">
        <f t="shared" si="0"/>
        <v>#DIV/0!</v>
      </c>
      <c r="J3" s="185" t="e">
        <f aca="true" t="shared" si="1" ref="J3:M5">J6/$B$7*100</f>
        <v>#DIV/0!</v>
      </c>
      <c r="K3" s="218" t="e">
        <f t="shared" si="1"/>
        <v>#DIV/0!</v>
      </c>
      <c r="L3" s="185" t="e">
        <f t="shared" si="1"/>
        <v>#DIV/0!</v>
      </c>
      <c r="M3" s="185" t="e">
        <f t="shared" si="1"/>
        <v>#DIV/0!</v>
      </c>
      <c r="N3" s="185" t="e">
        <f aca="true" t="shared" si="2" ref="N3:Q5">N6/$B$7*100</f>
        <v>#DIV/0!</v>
      </c>
      <c r="O3" s="184" t="e">
        <f t="shared" si="2"/>
        <v>#DIV/0!</v>
      </c>
      <c r="P3" s="186" t="e">
        <f>P6/$B$7*100</f>
        <v>#DIV/0!</v>
      </c>
      <c r="Q3" s="183" t="e">
        <f t="shared" si="2"/>
        <v>#DIV/0!</v>
      </c>
      <c r="R3" s="248"/>
      <c r="S3" s="187" t="s">
        <v>16</v>
      </c>
      <c r="T3" s="187"/>
      <c r="U3" s="187"/>
      <c r="V3" s="187"/>
      <c r="W3" s="188"/>
      <c r="X3" s="17"/>
      <c r="Y3" s="17"/>
      <c r="Z3" s="17"/>
      <c r="AA3" s="17"/>
      <c r="AB3" s="17"/>
      <c r="AC3" s="15"/>
      <c r="AD3" s="15"/>
      <c r="AE3" s="15"/>
      <c r="AF3" s="15"/>
      <c r="AG3" s="16"/>
    </row>
    <row r="4" spans="1:35" ht="15" customHeight="1">
      <c r="A4" s="189"/>
      <c r="B4" s="22">
        <f>+'入力の手引き'!G17</f>
        <v>0</v>
      </c>
      <c r="C4" s="22" t="s">
        <v>17</v>
      </c>
      <c r="D4" s="41" t="s">
        <v>18</v>
      </c>
      <c r="E4" s="42"/>
      <c r="F4" s="69" t="e">
        <f t="shared" si="0"/>
        <v>#DIV/0!</v>
      </c>
      <c r="G4" s="62" t="e">
        <f t="shared" si="0"/>
        <v>#DIV/0!</v>
      </c>
      <c r="H4" s="62" t="e">
        <f>H7/$B$7*100</f>
        <v>#DIV/0!</v>
      </c>
      <c r="I4" s="150" t="e">
        <f t="shared" si="0"/>
        <v>#DIV/0!</v>
      </c>
      <c r="J4" s="23" t="e">
        <f t="shared" si="1"/>
        <v>#DIV/0!</v>
      </c>
      <c r="K4" s="219" t="e">
        <f t="shared" si="1"/>
        <v>#DIV/0!</v>
      </c>
      <c r="L4" s="23" t="e">
        <f t="shared" si="1"/>
        <v>#DIV/0!</v>
      </c>
      <c r="M4" s="23" t="e">
        <f t="shared" si="1"/>
        <v>#DIV/0!</v>
      </c>
      <c r="N4" s="23" t="e">
        <f t="shared" si="2"/>
        <v>#DIV/0!</v>
      </c>
      <c r="O4" s="150" t="e">
        <f t="shared" si="2"/>
        <v>#DIV/0!</v>
      </c>
      <c r="P4" s="24" t="e">
        <f>P7/$B$7*100</f>
        <v>#DIV/0!</v>
      </c>
      <c r="Q4" s="62" t="e">
        <f t="shared" si="2"/>
        <v>#DIV/0!</v>
      </c>
      <c r="R4" s="249"/>
      <c r="S4" s="25" t="s">
        <v>19</v>
      </c>
      <c r="T4" s="26"/>
      <c r="U4" s="26"/>
      <c r="V4" s="26">
        <f>COUNTIF($E13:$E52,"h")</f>
        <v>0</v>
      </c>
      <c r="W4" s="190" t="s">
        <v>8</v>
      </c>
      <c r="X4" s="17"/>
      <c r="Y4" s="17"/>
      <c r="Z4" s="17"/>
      <c r="AA4" s="17"/>
      <c r="AB4" s="17"/>
      <c r="AC4" s="15"/>
      <c r="AD4" s="15"/>
      <c r="AE4" s="27" t="s">
        <v>53</v>
      </c>
      <c r="AF4" s="28">
        <f>AF5+AF6</f>
        <v>0</v>
      </c>
      <c r="AG4" s="29"/>
      <c r="AI4" s="11"/>
    </row>
    <row r="5" spans="1:35" ht="15" customHeight="1" thickBot="1">
      <c r="A5" s="189"/>
      <c r="B5" s="22">
        <f>+'入力の手引き'!E19</f>
        <v>6</v>
      </c>
      <c r="C5" s="30" t="s">
        <v>6</v>
      </c>
      <c r="D5" s="45" t="s">
        <v>20</v>
      </c>
      <c r="E5" s="46"/>
      <c r="F5" s="98" t="e">
        <f t="shared" si="0"/>
        <v>#DIV/0!</v>
      </c>
      <c r="G5" s="111" t="e">
        <f t="shared" si="0"/>
        <v>#DIV/0!</v>
      </c>
      <c r="H5" s="111" t="e">
        <f>H8/$B$7*100</f>
        <v>#DIV/0!</v>
      </c>
      <c r="I5" s="175" t="e">
        <f t="shared" si="0"/>
        <v>#DIV/0!</v>
      </c>
      <c r="J5" s="265" t="e">
        <f t="shared" si="1"/>
        <v>#DIV/0!</v>
      </c>
      <c r="K5" s="219" t="e">
        <f t="shared" si="1"/>
        <v>#DIV/0!</v>
      </c>
      <c r="L5" s="23" t="e">
        <f t="shared" si="1"/>
        <v>#DIV/0!</v>
      </c>
      <c r="M5" s="372" t="e">
        <f t="shared" si="1"/>
        <v>#DIV/0!</v>
      </c>
      <c r="N5" s="23" t="e">
        <f t="shared" si="2"/>
        <v>#DIV/0!</v>
      </c>
      <c r="O5" s="150" t="e">
        <f t="shared" si="2"/>
        <v>#DIV/0!</v>
      </c>
      <c r="P5" s="24" t="e">
        <f>P8/$B$7*100</f>
        <v>#DIV/0!</v>
      </c>
      <c r="Q5" s="111" t="e">
        <f t="shared" si="2"/>
        <v>#DIV/0!</v>
      </c>
      <c r="R5" s="249"/>
      <c r="S5" s="54"/>
      <c r="T5" s="26"/>
      <c r="U5" s="54"/>
      <c r="V5" s="26"/>
      <c r="W5" s="190"/>
      <c r="X5" s="17"/>
      <c r="Y5" s="17"/>
      <c r="Z5" s="17"/>
      <c r="AA5" s="17"/>
      <c r="AB5" s="17"/>
      <c r="AC5" s="15"/>
      <c r="AD5" s="15"/>
      <c r="AE5" s="47" t="s">
        <v>80</v>
      </c>
      <c r="AF5" s="31">
        <f>COUNTIF($E13:$E52,"m")</f>
        <v>0</v>
      </c>
      <c r="AG5" s="32"/>
      <c r="AI5" s="11"/>
    </row>
    <row r="6" spans="1:33" ht="15" customHeight="1" thickTop="1">
      <c r="A6" s="189"/>
      <c r="B6" s="22">
        <f>+'入力の手引き'!G19</f>
        <v>0</v>
      </c>
      <c r="C6" s="30" t="s">
        <v>7</v>
      </c>
      <c r="D6" s="48" t="s">
        <v>90</v>
      </c>
      <c r="E6" s="49"/>
      <c r="F6" s="39">
        <f aca="true" t="shared" si="3" ref="F6:Q6">COUNTIF(F13:F52,"1")</f>
        <v>0</v>
      </c>
      <c r="G6" s="112">
        <f t="shared" si="3"/>
        <v>0</v>
      </c>
      <c r="H6" s="112">
        <f t="shared" si="3"/>
        <v>0</v>
      </c>
      <c r="I6" s="34">
        <f t="shared" si="3"/>
        <v>0</v>
      </c>
      <c r="J6" s="266">
        <f t="shared" si="3"/>
        <v>0</v>
      </c>
      <c r="K6" s="220">
        <f t="shared" si="3"/>
        <v>0</v>
      </c>
      <c r="L6" s="77">
        <f t="shared" si="3"/>
        <v>0</v>
      </c>
      <c r="M6" s="78">
        <f t="shared" si="3"/>
        <v>0</v>
      </c>
      <c r="N6" s="77">
        <f t="shared" si="3"/>
        <v>0</v>
      </c>
      <c r="O6" s="77">
        <f t="shared" si="3"/>
        <v>0</v>
      </c>
      <c r="P6" s="266">
        <f t="shared" si="3"/>
        <v>0</v>
      </c>
      <c r="Q6" s="112">
        <f t="shared" si="3"/>
        <v>0</v>
      </c>
      <c r="R6" s="249"/>
      <c r="S6" s="43" t="s">
        <v>81</v>
      </c>
      <c r="T6" s="43"/>
      <c r="U6" s="43"/>
      <c r="V6" s="43"/>
      <c r="W6" s="191"/>
      <c r="X6" s="17"/>
      <c r="Y6" s="17"/>
      <c r="Z6" s="17"/>
      <c r="AA6" s="17"/>
      <c r="AB6" s="17"/>
      <c r="AC6" s="15"/>
      <c r="AD6" s="15"/>
      <c r="AE6" s="47" t="s">
        <v>52</v>
      </c>
      <c r="AF6" s="31">
        <f>COUNTIF($E13:$E52,"f")</f>
        <v>0</v>
      </c>
      <c r="AG6" s="16"/>
    </row>
    <row r="7" spans="1:33" ht="15" customHeight="1">
      <c r="A7" s="192"/>
      <c r="B7" s="33">
        <f>V4</f>
        <v>0</v>
      </c>
      <c r="C7" s="30" t="s">
        <v>50</v>
      </c>
      <c r="D7" s="51" t="s">
        <v>22</v>
      </c>
      <c r="E7" s="52"/>
      <c r="F7" s="97">
        <f aca="true" t="shared" si="4" ref="F7:Q7">COUNTIF(F13:F52,"2")</f>
        <v>0</v>
      </c>
      <c r="G7" s="81">
        <f t="shared" si="4"/>
        <v>0</v>
      </c>
      <c r="H7" s="81">
        <f t="shared" si="4"/>
        <v>0</v>
      </c>
      <c r="I7" s="80">
        <f t="shared" si="4"/>
        <v>0</v>
      </c>
      <c r="J7" s="79">
        <f t="shared" si="4"/>
        <v>0</v>
      </c>
      <c r="K7" s="221">
        <f t="shared" si="4"/>
        <v>0</v>
      </c>
      <c r="L7" s="80">
        <f t="shared" si="4"/>
        <v>0</v>
      </c>
      <c r="M7" s="81">
        <f t="shared" si="4"/>
        <v>0</v>
      </c>
      <c r="N7" s="80">
        <f t="shared" si="4"/>
        <v>0</v>
      </c>
      <c r="O7" s="217">
        <f t="shared" si="4"/>
        <v>0</v>
      </c>
      <c r="P7" s="81">
        <f t="shared" si="4"/>
        <v>0</v>
      </c>
      <c r="Q7" s="81">
        <f t="shared" si="4"/>
        <v>0</v>
      </c>
      <c r="R7" s="250"/>
      <c r="S7" s="56" t="s">
        <v>119</v>
      </c>
      <c r="T7" s="55"/>
      <c r="U7" s="55"/>
      <c r="V7" s="332" t="e">
        <f>SUM(F6:Q6)/12/V4*100</f>
        <v>#DIV/0!</v>
      </c>
      <c r="W7" s="193" t="s">
        <v>56</v>
      </c>
      <c r="X7" s="17"/>
      <c r="Y7" s="17"/>
      <c r="Z7" s="17"/>
      <c r="AA7" s="17"/>
      <c r="AB7" s="17"/>
      <c r="AC7" s="15"/>
      <c r="AD7" s="15" t="e">
        <f>SUM(AD13:AD52)</f>
        <v>#REF!</v>
      </c>
      <c r="AE7" s="15"/>
      <c r="AF7" s="15"/>
      <c r="AG7" s="16"/>
    </row>
    <row r="8" spans="1:33" ht="15" customHeight="1" thickBot="1">
      <c r="A8" s="194"/>
      <c r="B8" s="113" t="s">
        <v>57</v>
      </c>
      <c r="C8" s="114" t="s">
        <v>51</v>
      </c>
      <c r="D8" s="115" t="s">
        <v>23</v>
      </c>
      <c r="E8" s="116"/>
      <c r="F8" s="36">
        <f>+$B$7-F6-F7</f>
        <v>0</v>
      </c>
      <c r="G8" s="117">
        <f>+$B$7-G6-G7</f>
        <v>0</v>
      </c>
      <c r="H8" s="117">
        <f>+$B$7-H6-H7</f>
        <v>0</v>
      </c>
      <c r="I8" s="159">
        <f>+$B$7-I6-I7</f>
        <v>0</v>
      </c>
      <c r="J8" s="267">
        <f>+$B$7-J6-J7</f>
        <v>0</v>
      </c>
      <c r="K8" s="222">
        <f aca="true" t="shared" si="5" ref="K8:Q8">+$B$7-K6-K7</f>
        <v>0</v>
      </c>
      <c r="L8" s="37">
        <f t="shared" si="5"/>
        <v>0</v>
      </c>
      <c r="M8" s="117">
        <f t="shared" si="5"/>
        <v>0</v>
      </c>
      <c r="N8" s="159">
        <f t="shared" si="5"/>
        <v>0</v>
      </c>
      <c r="O8" s="291">
        <f t="shared" si="5"/>
        <v>0</v>
      </c>
      <c r="P8" s="117">
        <f t="shared" si="5"/>
        <v>0</v>
      </c>
      <c r="Q8" s="117">
        <f t="shared" si="5"/>
        <v>0</v>
      </c>
      <c r="R8" s="251"/>
      <c r="S8" s="118"/>
      <c r="T8" s="118"/>
      <c r="U8" s="118"/>
      <c r="V8" s="118"/>
      <c r="W8" s="195"/>
      <c r="X8" s="21" t="s">
        <v>36</v>
      </c>
      <c r="Y8" s="17"/>
      <c r="Z8" s="17"/>
      <c r="AA8" s="17"/>
      <c r="AB8" s="17"/>
      <c r="AC8" s="15"/>
      <c r="AD8" s="15"/>
      <c r="AE8" s="15"/>
      <c r="AF8" s="15"/>
      <c r="AG8" s="16"/>
    </row>
    <row r="9" spans="1:33" ht="15" customHeight="1">
      <c r="A9" s="433"/>
      <c r="B9" s="434"/>
      <c r="C9" s="406" t="s">
        <v>24</v>
      </c>
      <c r="D9" s="156" t="s">
        <v>25</v>
      </c>
      <c r="E9" s="437" t="s">
        <v>26</v>
      </c>
      <c r="F9" s="440" t="s">
        <v>134</v>
      </c>
      <c r="G9" s="441"/>
      <c r="H9" s="441"/>
      <c r="I9" s="441"/>
      <c r="J9" s="441"/>
      <c r="K9" s="417" t="s">
        <v>131</v>
      </c>
      <c r="L9" s="418"/>
      <c r="M9" s="418"/>
      <c r="N9" s="418"/>
      <c r="O9" s="418"/>
      <c r="P9" s="418"/>
      <c r="Q9" s="418"/>
      <c r="R9" s="425" t="s">
        <v>21</v>
      </c>
      <c r="S9" s="427" t="s">
        <v>22</v>
      </c>
      <c r="T9" s="427" t="s">
        <v>23</v>
      </c>
      <c r="U9" s="421" t="s">
        <v>118</v>
      </c>
      <c r="V9" s="421" t="s">
        <v>18</v>
      </c>
      <c r="W9" s="423" t="s">
        <v>20</v>
      </c>
      <c r="X9" s="57" t="s">
        <v>37</v>
      </c>
      <c r="Y9" s="17"/>
      <c r="Z9" s="17"/>
      <c r="AA9" s="17"/>
      <c r="AB9" s="17"/>
      <c r="AC9" s="15"/>
      <c r="AD9" s="15"/>
      <c r="AE9" s="15"/>
      <c r="AF9" s="15"/>
      <c r="AG9" s="16"/>
    </row>
    <row r="10" spans="1:33" ht="15" customHeight="1">
      <c r="A10" s="433"/>
      <c r="B10" s="434"/>
      <c r="C10" s="406"/>
      <c r="D10" s="157"/>
      <c r="E10" s="438"/>
      <c r="F10" s="419" t="s">
        <v>152</v>
      </c>
      <c r="G10" s="442"/>
      <c r="H10" s="442"/>
      <c r="I10" s="442"/>
      <c r="J10" s="442"/>
      <c r="K10" s="419" t="s">
        <v>155</v>
      </c>
      <c r="L10" s="420"/>
      <c r="M10" s="420"/>
      <c r="N10" s="420"/>
      <c r="O10" s="420"/>
      <c r="P10" s="420"/>
      <c r="Q10" s="420"/>
      <c r="R10" s="426"/>
      <c r="S10" s="422"/>
      <c r="T10" s="422"/>
      <c r="U10" s="422"/>
      <c r="V10" s="422"/>
      <c r="W10" s="424"/>
      <c r="X10" s="57"/>
      <c r="Y10" s="17"/>
      <c r="Z10" s="17"/>
      <c r="AA10" s="17"/>
      <c r="AB10" s="17"/>
      <c r="AC10" s="15"/>
      <c r="AD10" s="15"/>
      <c r="AE10" s="15"/>
      <c r="AF10" s="15"/>
      <c r="AG10" s="16"/>
    </row>
    <row r="11" spans="1:33" ht="15" customHeight="1">
      <c r="A11" s="433"/>
      <c r="B11" s="434"/>
      <c r="C11" s="406"/>
      <c r="D11" s="158"/>
      <c r="E11" s="438"/>
      <c r="F11" s="362" t="s">
        <v>153</v>
      </c>
      <c r="G11" s="374" t="s">
        <v>154</v>
      </c>
      <c r="H11" s="430" t="s">
        <v>135</v>
      </c>
      <c r="I11" s="431"/>
      <c r="J11" s="432"/>
      <c r="K11" s="308" t="s">
        <v>160</v>
      </c>
      <c r="L11" s="301" t="s">
        <v>156</v>
      </c>
      <c r="M11" s="428" t="s">
        <v>159</v>
      </c>
      <c r="N11" s="429"/>
      <c r="O11" s="252" t="s">
        <v>158</v>
      </c>
      <c r="P11" s="252" t="s">
        <v>161</v>
      </c>
      <c r="Q11" s="307" t="s">
        <v>157</v>
      </c>
      <c r="R11" s="426"/>
      <c r="S11" s="422"/>
      <c r="T11" s="422"/>
      <c r="U11" s="422"/>
      <c r="V11" s="422"/>
      <c r="W11" s="424"/>
      <c r="X11" s="57"/>
      <c r="Y11" s="17"/>
      <c r="Z11" s="17"/>
      <c r="AA11" s="17"/>
      <c r="AB11" s="17"/>
      <c r="AC11" s="15"/>
      <c r="AD11" s="15"/>
      <c r="AE11" s="15"/>
      <c r="AF11" s="15"/>
      <c r="AG11" s="16"/>
    </row>
    <row r="12" spans="1:33" ht="15" customHeight="1" thickBot="1">
      <c r="A12" s="435"/>
      <c r="B12" s="436"/>
      <c r="C12" s="407"/>
      <c r="D12" s="155" t="s">
        <v>71</v>
      </c>
      <c r="E12" s="439"/>
      <c r="F12" s="154" t="s">
        <v>107</v>
      </c>
      <c r="G12" s="209" t="s">
        <v>108</v>
      </c>
      <c r="H12" s="210" t="s">
        <v>109</v>
      </c>
      <c r="I12" s="209" t="s">
        <v>110</v>
      </c>
      <c r="J12" s="268" t="s">
        <v>111</v>
      </c>
      <c r="K12" s="154" t="s">
        <v>112</v>
      </c>
      <c r="L12" s="210" t="s">
        <v>113</v>
      </c>
      <c r="M12" s="152" t="s">
        <v>114</v>
      </c>
      <c r="N12" s="210" t="s">
        <v>136</v>
      </c>
      <c r="O12" s="209" t="s">
        <v>115</v>
      </c>
      <c r="P12" s="209" t="s">
        <v>137</v>
      </c>
      <c r="Q12" s="268" t="s">
        <v>120</v>
      </c>
      <c r="R12" s="426"/>
      <c r="S12" s="422"/>
      <c r="T12" s="422"/>
      <c r="U12" s="422"/>
      <c r="V12" s="422"/>
      <c r="W12" s="424"/>
      <c r="X12" s="57"/>
      <c r="Y12" s="17"/>
      <c r="Z12" s="17"/>
      <c r="AA12" s="17"/>
      <c r="AB12" s="17"/>
      <c r="AC12" s="15"/>
      <c r="AD12" s="15"/>
      <c r="AE12" s="15"/>
      <c r="AF12" s="15"/>
      <c r="AG12" s="16"/>
    </row>
    <row r="13" spans="1:33" ht="15" customHeight="1">
      <c r="A13" s="125" t="s">
        <v>27</v>
      </c>
      <c r="B13" s="126"/>
      <c r="C13" s="127">
        <v>1</v>
      </c>
      <c r="D13" s="170"/>
      <c r="E13" s="207"/>
      <c r="F13" s="223"/>
      <c r="G13" s="323"/>
      <c r="H13" s="323"/>
      <c r="I13" s="323"/>
      <c r="J13" s="328"/>
      <c r="K13" s="323"/>
      <c r="L13" s="323"/>
      <c r="M13" s="323"/>
      <c r="N13" s="323"/>
      <c r="O13" s="203"/>
      <c r="P13" s="211"/>
      <c r="Q13" s="139"/>
      <c r="R13" s="305">
        <f aca="true" t="shared" si="6" ref="R13:R52">IF(E13="","",COUNTIF(F13:J13,1)+COUNTIF(K13:Q13,1))</f>
      </c>
      <c r="S13" s="257">
        <f aca="true" t="shared" si="7" ref="S13:S52">IF(E13="","",COUNTIF(F13:J13,2)+COUNTIF(K13:Q13,2))</f>
      </c>
      <c r="T13" s="258">
        <f aca="true" t="shared" si="8" ref="T13:T52">IF(E13="","",COUNTIF(F13:J13,"")+COUNTIF(K13:Q13,""))</f>
      </c>
      <c r="U13" s="259">
        <f>IF(E13="","",R13/12)</f>
      </c>
      <c r="V13" s="259">
        <f>IF(E13="","",S13/12)</f>
      </c>
      <c r="W13" s="260">
        <f>IF(E13="","",T13/12)</f>
      </c>
      <c r="X13" s="53">
        <f>IF(E13="","",$B$8)</f>
      </c>
      <c r="Y13" s="53">
        <f>IF(E13="","",$B$5)</f>
      </c>
      <c r="Z13" s="53">
        <f>IF(E13="","",$B$6)</f>
      </c>
      <c r="AA13" s="53">
        <f>IF(E13="","",$B$4)</f>
      </c>
      <c r="AB13" s="17">
        <f>IF(E13="","",$B$3)</f>
      </c>
      <c r="AC13" s="15" t="e">
        <f>IF(AD13=1,#REF!,"")</f>
        <v>#REF!</v>
      </c>
      <c r="AD13" s="15" t="e">
        <f>IF(#REF!="","",IF(#REF!=#REF!,1,0))</f>
        <v>#REF!</v>
      </c>
      <c r="AE13" s="15"/>
      <c r="AF13" s="15"/>
      <c r="AG13" s="16"/>
    </row>
    <row r="14" spans="1:33" ht="15" customHeight="1">
      <c r="A14" s="125" t="s">
        <v>28</v>
      </c>
      <c r="B14" s="126"/>
      <c r="C14" s="128">
        <v>2</v>
      </c>
      <c r="D14" s="171"/>
      <c r="E14" s="207"/>
      <c r="F14" s="226"/>
      <c r="G14" s="317"/>
      <c r="H14" s="317"/>
      <c r="I14" s="317"/>
      <c r="J14" s="329"/>
      <c r="K14" s="317"/>
      <c r="L14" s="317"/>
      <c r="M14" s="317"/>
      <c r="N14" s="317"/>
      <c r="O14" s="317"/>
      <c r="P14" s="142"/>
      <c r="Q14" s="142"/>
      <c r="R14" s="221">
        <f t="shared" si="6"/>
      </c>
      <c r="S14" s="217">
        <f t="shared" si="7"/>
      </c>
      <c r="T14" s="80">
        <f t="shared" si="8"/>
      </c>
      <c r="U14" s="35">
        <f>IF(E14="","",R14/12)</f>
      </c>
      <c r="V14" s="35">
        <f>IF(E14="","",S14/12)</f>
      </c>
      <c r="W14" s="214">
        <f>IF(E14="","",T14/12)</f>
      </c>
      <c r="X14" s="53">
        <f aca="true" t="shared" si="9" ref="X14:X52">IF(E14="","",$B$8)</f>
      </c>
      <c r="Y14" s="53">
        <f aca="true" t="shared" si="10" ref="Y14:Y52">IF(E14="","",$B$5)</f>
      </c>
      <c r="Z14" s="53">
        <f aca="true" t="shared" si="11" ref="Z14:Z52">IF(E14="","",$B$6)</f>
      </c>
      <c r="AA14" s="53">
        <f aca="true" t="shared" si="12" ref="AA14:AA52">IF(E14="","",$B$4)</f>
      </c>
      <c r="AB14" s="17">
        <f aca="true" t="shared" si="13" ref="AB14:AB52">IF(E14="","",$B$3)</f>
      </c>
      <c r="AC14" s="15" t="e">
        <f>IF(AD14=1,#REF!,"")</f>
        <v>#REF!</v>
      </c>
      <c r="AD14" s="15" t="e">
        <f>IF(#REF!="","",IF(#REF!=#REF!,1,0))</f>
        <v>#REF!</v>
      </c>
      <c r="AE14" s="15"/>
      <c r="AF14" s="15"/>
      <c r="AG14" s="16"/>
    </row>
    <row r="15" spans="1:33" ht="15" customHeight="1">
      <c r="A15" s="125"/>
      <c r="B15" s="126"/>
      <c r="C15" s="128">
        <v>3</v>
      </c>
      <c r="D15" s="171"/>
      <c r="E15" s="207"/>
      <c r="F15" s="226"/>
      <c r="G15" s="317"/>
      <c r="H15" s="317"/>
      <c r="I15" s="317"/>
      <c r="J15" s="330"/>
      <c r="K15" s="318"/>
      <c r="L15" s="318"/>
      <c r="M15" s="318"/>
      <c r="N15" s="318"/>
      <c r="O15" s="318"/>
      <c r="P15" s="297"/>
      <c r="Q15" s="142"/>
      <c r="R15" s="221">
        <f t="shared" si="6"/>
      </c>
      <c r="S15" s="217">
        <f t="shared" si="7"/>
      </c>
      <c r="T15" s="80">
        <f t="shared" si="8"/>
      </c>
      <c r="U15" s="35">
        <f aca="true" t="shared" si="14" ref="U15:U52">IF(E15="","",R15/12)</f>
      </c>
      <c r="V15" s="35">
        <f aca="true" t="shared" si="15" ref="V15:V52">IF(E15="","",S15/12)</f>
      </c>
      <c r="W15" s="214">
        <f aca="true" t="shared" si="16" ref="W15:W52">IF(E15="","",T15/12)</f>
      </c>
      <c r="X15" s="53">
        <f t="shared" si="9"/>
      </c>
      <c r="Y15" s="53">
        <f t="shared" si="10"/>
      </c>
      <c r="Z15" s="53">
        <f t="shared" si="11"/>
      </c>
      <c r="AA15" s="53">
        <f t="shared" si="12"/>
      </c>
      <c r="AB15" s="17">
        <f t="shared" si="13"/>
      </c>
      <c r="AC15" s="15" t="e">
        <f>IF(AD15=1,#REF!,"")</f>
        <v>#REF!</v>
      </c>
      <c r="AD15" s="15" t="e">
        <f>IF(#REF!="","",IF(#REF!=#REF!,1,0))</f>
        <v>#REF!</v>
      </c>
      <c r="AE15" s="15"/>
      <c r="AF15" s="15"/>
      <c r="AG15" s="16"/>
    </row>
    <row r="16" spans="1:33" ht="15" customHeight="1">
      <c r="A16" s="125" t="s">
        <v>29</v>
      </c>
      <c r="B16" s="126"/>
      <c r="C16" s="128">
        <v>4</v>
      </c>
      <c r="D16" s="171"/>
      <c r="E16" s="207"/>
      <c r="F16" s="226"/>
      <c r="G16" s="317"/>
      <c r="H16" s="317"/>
      <c r="I16" s="317"/>
      <c r="J16" s="295"/>
      <c r="K16" s="224"/>
      <c r="L16" s="318"/>
      <c r="M16" s="318"/>
      <c r="N16" s="317"/>
      <c r="O16" s="317"/>
      <c r="P16" s="297"/>
      <c r="Q16" s="142"/>
      <c r="R16" s="221">
        <f t="shared" si="6"/>
      </c>
      <c r="S16" s="217">
        <f t="shared" si="7"/>
      </c>
      <c r="T16" s="80">
        <f t="shared" si="8"/>
      </c>
      <c r="U16" s="35">
        <f t="shared" si="14"/>
      </c>
      <c r="V16" s="35">
        <f t="shared" si="15"/>
      </c>
      <c r="W16" s="214">
        <f t="shared" si="16"/>
      </c>
      <c r="X16" s="53">
        <f t="shared" si="9"/>
      </c>
      <c r="Y16" s="53">
        <f t="shared" si="10"/>
      </c>
      <c r="Z16" s="53">
        <f t="shared" si="11"/>
      </c>
      <c r="AA16" s="53">
        <f t="shared" si="12"/>
      </c>
      <c r="AB16" s="17">
        <f t="shared" si="13"/>
      </c>
      <c r="AC16" s="15" t="e">
        <f>IF(AD16=1,#REF!,"")</f>
        <v>#REF!</v>
      </c>
      <c r="AD16" s="15" t="e">
        <f>IF(#REF!="","",IF(#REF!=#REF!,1,0))</f>
        <v>#REF!</v>
      </c>
      <c r="AE16" s="15"/>
      <c r="AF16" s="15"/>
      <c r="AG16" s="16"/>
    </row>
    <row r="17" spans="1:33" ht="15" customHeight="1">
      <c r="A17" s="125" t="s">
        <v>105</v>
      </c>
      <c r="B17" s="126"/>
      <c r="C17" s="129">
        <v>5</v>
      </c>
      <c r="D17" s="172"/>
      <c r="E17" s="208"/>
      <c r="F17" s="225"/>
      <c r="G17" s="319"/>
      <c r="H17" s="319"/>
      <c r="I17" s="319"/>
      <c r="J17" s="296"/>
      <c r="K17" s="225"/>
      <c r="L17" s="321"/>
      <c r="M17" s="321"/>
      <c r="N17" s="319"/>
      <c r="O17" s="319"/>
      <c r="P17" s="316"/>
      <c r="Q17" s="165"/>
      <c r="R17" s="222">
        <f t="shared" si="6"/>
      </c>
      <c r="S17" s="291">
        <f t="shared" si="7"/>
      </c>
      <c r="T17" s="37">
        <f t="shared" si="8"/>
      </c>
      <c r="U17" s="38">
        <f t="shared" si="14"/>
      </c>
      <c r="V17" s="38">
        <f t="shared" si="15"/>
      </c>
      <c r="W17" s="216">
        <f t="shared" si="16"/>
      </c>
      <c r="X17" s="53">
        <f t="shared" si="9"/>
      </c>
      <c r="Y17" s="53">
        <f t="shared" si="10"/>
      </c>
      <c r="Z17" s="53">
        <f t="shared" si="11"/>
      </c>
      <c r="AA17" s="53">
        <f t="shared" si="12"/>
      </c>
      <c r="AB17" s="17">
        <f t="shared" si="13"/>
      </c>
      <c r="AC17" s="15" t="e">
        <f>IF(AD17=1,#REF!,"")</f>
        <v>#REF!</v>
      </c>
      <c r="AD17" s="15" t="e">
        <f>IF(#REF!="","",IF(#REF!=#REF!,1,0))</f>
        <v>#REF!</v>
      </c>
      <c r="AE17" s="15"/>
      <c r="AF17" s="15"/>
      <c r="AG17" s="16"/>
    </row>
    <row r="18" spans="1:33" ht="15" customHeight="1">
      <c r="A18" s="125" t="s">
        <v>106</v>
      </c>
      <c r="B18" s="126"/>
      <c r="C18" s="127">
        <v>6</v>
      </c>
      <c r="D18" s="170"/>
      <c r="E18" s="207"/>
      <c r="F18" s="226"/>
      <c r="G18" s="320"/>
      <c r="H18" s="320"/>
      <c r="I18" s="320"/>
      <c r="J18" s="297"/>
      <c r="K18" s="226"/>
      <c r="L18" s="317"/>
      <c r="M18" s="317"/>
      <c r="N18" s="320"/>
      <c r="O18" s="320"/>
      <c r="P18" s="299"/>
      <c r="Q18" s="143"/>
      <c r="R18" s="289">
        <f t="shared" si="6"/>
      </c>
      <c r="S18" s="300">
        <f t="shared" si="7"/>
      </c>
      <c r="T18" s="34">
        <f t="shared" si="8"/>
      </c>
      <c r="U18" s="263">
        <f t="shared" si="14"/>
      </c>
      <c r="V18" s="263">
        <f t="shared" si="15"/>
      </c>
      <c r="W18" s="264">
        <f t="shared" si="16"/>
      </c>
      <c r="X18" s="53">
        <f t="shared" si="9"/>
      </c>
      <c r="Y18" s="53">
        <f t="shared" si="10"/>
      </c>
      <c r="Z18" s="53">
        <f t="shared" si="11"/>
      </c>
      <c r="AA18" s="53">
        <f t="shared" si="12"/>
      </c>
      <c r="AB18" s="17">
        <f t="shared" si="13"/>
      </c>
      <c r="AC18" s="15" t="e">
        <f>IF(AD18=1,#REF!,"")</f>
        <v>#REF!</v>
      </c>
      <c r="AD18" s="15" t="e">
        <f>IF(#REF!="","",IF(#REF!=#REF!,1,0))</f>
        <v>#REF!</v>
      </c>
      <c r="AE18" s="15"/>
      <c r="AF18" s="15"/>
      <c r="AG18" s="16"/>
    </row>
    <row r="19" spans="1:33" ht="15" customHeight="1">
      <c r="A19" s="130" t="s">
        <v>44</v>
      </c>
      <c r="B19" s="131"/>
      <c r="C19" s="128">
        <v>7</v>
      </c>
      <c r="D19" s="171"/>
      <c r="E19" s="207"/>
      <c r="F19" s="226"/>
      <c r="G19" s="317"/>
      <c r="H19" s="317"/>
      <c r="I19" s="317"/>
      <c r="J19" s="297"/>
      <c r="K19" s="226"/>
      <c r="L19" s="317"/>
      <c r="M19" s="317"/>
      <c r="N19" s="317"/>
      <c r="O19" s="317"/>
      <c r="P19" s="297"/>
      <c r="Q19" s="142"/>
      <c r="R19" s="221">
        <f t="shared" si="6"/>
      </c>
      <c r="S19" s="217">
        <f t="shared" si="7"/>
      </c>
      <c r="T19" s="80">
        <f t="shared" si="8"/>
      </c>
      <c r="U19" s="35">
        <f t="shared" si="14"/>
      </c>
      <c r="V19" s="35">
        <f t="shared" si="15"/>
      </c>
      <c r="W19" s="214">
        <f t="shared" si="16"/>
      </c>
      <c r="X19" s="53">
        <f t="shared" si="9"/>
      </c>
      <c r="Y19" s="53">
        <f t="shared" si="10"/>
      </c>
      <c r="Z19" s="53">
        <f t="shared" si="11"/>
      </c>
      <c r="AA19" s="53">
        <f t="shared" si="12"/>
      </c>
      <c r="AB19" s="17">
        <f t="shared" si="13"/>
      </c>
      <c r="AC19" s="15" t="e">
        <f>IF(AD19=1,#REF!,"")</f>
        <v>#REF!</v>
      </c>
      <c r="AD19" s="15" t="e">
        <f>IF(#REF!="","",IF(#REF!=#REF!,1,0))</f>
        <v>#REF!</v>
      </c>
      <c r="AE19" s="15"/>
      <c r="AF19" s="15"/>
      <c r="AG19" s="16"/>
    </row>
    <row r="20" spans="1:33" ht="15" customHeight="1">
      <c r="A20" s="125"/>
      <c r="B20" s="126"/>
      <c r="C20" s="128">
        <v>8</v>
      </c>
      <c r="D20" s="171"/>
      <c r="E20" s="207"/>
      <c r="F20" s="226"/>
      <c r="G20" s="317"/>
      <c r="H20" s="317"/>
      <c r="I20" s="317"/>
      <c r="J20" s="295"/>
      <c r="K20" s="224"/>
      <c r="L20" s="318"/>
      <c r="M20" s="318"/>
      <c r="N20" s="317"/>
      <c r="O20" s="317"/>
      <c r="P20" s="297"/>
      <c r="Q20" s="142"/>
      <c r="R20" s="221">
        <f t="shared" si="6"/>
      </c>
      <c r="S20" s="217">
        <f t="shared" si="7"/>
      </c>
      <c r="T20" s="80">
        <f t="shared" si="8"/>
      </c>
      <c r="U20" s="35">
        <f t="shared" si="14"/>
      </c>
      <c r="V20" s="35">
        <f t="shared" si="15"/>
      </c>
      <c r="W20" s="214">
        <f t="shared" si="16"/>
      </c>
      <c r="X20" s="53">
        <f t="shared" si="9"/>
      </c>
      <c r="Y20" s="53">
        <f t="shared" si="10"/>
      </c>
      <c r="Z20" s="53">
        <f t="shared" si="11"/>
      </c>
      <c r="AA20" s="53">
        <f t="shared" si="12"/>
      </c>
      <c r="AB20" s="17">
        <f t="shared" si="13"/>
      </c>
      <c r="AC20" s="15" t="e">
        <f>IF(AD20=1,#REF!,"")</f>
        <v>#REF!</v>
      </c>
      <c r="AD20" s="15" t="e">
        <f>IF(#REF!="","",IF(#REF!=#REF!,1,0))</f>
        <v>#REF!</v>
      </c>
      <c r="AE20" s="15"/>
      <c r="AF20" s="15"/>
      <c r="AG20" s="16"/>
    </row>
    <row r="21" spans="1:33" ht="15" customHeight="1">
      <c r="A21" s="125" t="s">
        <v>30</v>
      </c>
      <c r="B21" s="126"/>
      <c r="C21" s="128">
        <v>9</v>
      </c>
      <c r="D21" s="171"/>
      <c r="E21" s="207"/>
      <c r="F21" s="226"/>
      <c r="G21" s="317"/>
      <c r="H21" s="317"/>
      <c r="I21" s="317"/>
      <c r="J21" s="295"/>
      <c r="K21" s="224"/>
      <c r="L21" s="318"/>
      <c r="M21" s="318"/>
      <c r="N21" s="317"/>
      <c r="O21" s="317"/>
      <c r="P21" s="297"/>
      <c r="Q21" s="142"/>
      <c r="R21" s="221">
        <f t="shared" si="6"/>
      </c>
      <c r="S21" s="217">
        <f t="shared" si="7"/>
      </c>
      <c r="T21" s="80">
        <f t="shared" si="8"/>
      </c>
      <c r="U21" s="35">
        <f t="shared" si="14"/>
      </c>
      <c r="V21" s="35">
        <f t="shared" si="15"/>
      </c>
      <c r="W21" s="214">
        <f t="shared" si="16"/>
      </c>
      <c r="X21" s="53">
        <f t="shared" si="9"/>
      </c>
      <c r="Y21" s="53">
        <f t="shared" si="10"/>
      </c>
      <c r="Z21" s="53">
        <f t="shared" si="11"/>
      </c>
      <c r="AA21" s="53">
        <f t="shared" si="12"/>
      </c>
      <c r="AB21" s="17">
        <f t="shared" si="13"/>
      </c>
      <c r="AC21" s="15" t="e">
        <f>IF(AD21=1,#REF!,"")</f>
        <v>#REF!</v>
      </c>
      <c r="AD21" s="15" t="e">
        <f>IF(#REF!="","",IF(#REF!=#REF!,1,0))</f>
        <v>#REF!</v>
      </c>
      <c r="AE21" s="15"/>
      <c r="AF21" s="15"/>
      <c r="AG21" s="16"/>
    </row>
    <row r="22" spans="1:33" ht="15" customHeight="1">
      <c r="A22" s="125" t="s">
        <v>82</v>
      </c>
      <c r="B22" s="126"/>
      <c r="C22" s="129">
        <v>10</v>
      </c>
      <c r="D22" s="172"/>
      <c r="E22" s="361"/>
      <c r="F22" s="225"/>
      <c r="G22" s="321"/>
      <c r="H22" s="321"/>
      <c r="I22" s="205"/>
      <c r="J22" s="296"/>
      <c r="K22" s="225"/>
      <c r="L22" s="321"/>
      <c r="M22" s="321"/>
      <c r="N22" s="321"/>
      <c r="O22" s="321"/>
      <c r="P22" s="296"/>
      <c r="Q22" s="141"/>
      <c r="R22" s="222">
        <f t="shared" si="6"/>
      </c>
      <c r="S22" s="291">
        <f t="shared" si="7"/>
      </c>
      <c r="T22" s="37">
        <f t="shared" si="8"/>
      </c>
      <c r="U22" s="38">
        <f t="shared" si="14"/>
      </c>
      <c r="V22" s="38">
        <f t="shared" si="15"/>
      </c>
      <c r="W22" s="216">
        <f t="shared" si="16"/>
      </c>
      <c r="X22" s="53">
        <f t="shared" si="9"/>
      </c>
      <c r="Y22" s="53">
        <f t="shared" si="10"/>
      </c>
      <c r="Z22" s="53">
        <f t="shared" si="11"/>
      </c>
      <c r="AA22" s="53">
        <f t="shared" si="12"/>
      </c>
      <c r="AB22" s="17">
        <f t="shared" si="13"/>
      </c>
      <c r="AC22" s="15" t="e">
        <f>IF(AD22=1,#REF!,"")</f>
        <v>#REF!</v>
      </c>
      <c r="AD22" s="15" t="e">
        <f>IF(#REF!="","",IF(#REF!=#REF!,1,0))</f>
        <v>#REF!</v>
      </c>
      <c r="AE22" s="15"/>
      <c r="AF22" s="15"/>
      <c r="AG22" s="16"/>
    </row>
    <row r="23" spans="1:33" ht="15" customHeight="1">
      <c r="A23" s="125" t="s">
        <v>83</v>
      </c>
      <c r="B23" s="126"/>
      <c r="C23" s="127">
        <v>11</v>
      </c>
      <c r="D23" s="170"/>
      <c r="E23" s="207"/>
      <c r="F23" s="226"/>
      <c r="G23" s="317"/>
      <c r="H23" s="317"/>
      <c r="I23" s="317"/>
      <c r="J23" s="297"/>
      <c r="K23" s="226"/>
      <c r="L23" s="317"/>
      <c r="M23" s="317"/>
      <c r="N23" s="317"/>
      <c r="O23" s="317"/>
      <c r="P23" s="297"/>
      <c r="Q23" s="142"/>
      <c r="R23" s="289">
        <f t="shared" si="6"/>
      </c>
      <c r="S23" s="300">
        <f t="shared" si="7"/>
      </c>
      <c r="T23" s="34">
        <f t="shared" si="8"/>
      </c>
      <c r="U23" s="263">
        <f t="shared" si="14"/>
      </c>
      <c r="V23" s="263">
        <f t="shared" si="15"/>
      </c>
      <c r="W23" s="264">
        <f t="shared" si="16"/>
      </c>
      <c r="X23" s="53">
        <f t="shared" si="9"/>
      </c>
      <c r="Y23" s="53">
        <f t="shared" si="10"/>
      </c>
      <c r="Z23" s="53">
        <f t="shared" si="11"/>
      </c>
      <c r="AA23" s="53">
        <f t="shared" si="12"/>
      </c>
      <c r="AB23" s="17">
        <f t="shared" si="13"/>
      </c>
      <c r="AC23" s="15" t="e">
        <f>IF(AD23=1,#REF!,"")</f>
        <v>#REF!</v>
      </c>
      <c r="AD23" s="15" t="e">
        <f>IF(#REF!="","",IF(#REF!=#REF!,1,0))</f>
        <v>#REF!</v>
      </c>
      <c r="AE23" s="15"/>
      <c r="AF23" s="15"/>
      <c r="AG23" s="16"/>
    </row>
    <row r="24" spans="1:33" ht="15" customHeight="1">
      <c r="A24" s="125" t="s">
        <v>67</v>
      </c>
      <c r="B24" s="126"/>
      <c r="C24" s="128">
        <v>12</v>
      </c>
      <c r="D24" s="171"/>
      <c r="E24" s="207"/>
      <c r="F24" s="226"/>
      <c r="G24" s="317"/>
      <c r="H24" s="317"/>
      <c r="I24" s="317"/>
      <c r="J24" s="297"/>
      <c r="K24" s="226"/>
      <c r="L24" s="317"/>
      <c r="M24" s="317"/>
      <c r="N24" s="317"/>
      <c r="O24" s="317"/>
      <c r="P24" s="297"/>
      <c r="Q24" s="142"/>
      <c r="R24" s="221">
        <f t="shared" si="6"/>
      </c>
      <c r="S24" s="217">
        <f t="shared" si="7"/>
      </c>
      <c r="T24" s="80">
        <f t="shared" si="8"/>
      </c>
      <c r="U24" s="35">
        <f t="shared" si="14"/>
      </c>
      <c r="V24" s="35">
        <f t="shared" si="15"/>
      </c>
      <c r="W24" s="214">
        <f t="shared" si="16"/>
      </c>
      <c r="X24" s="53">
        <f t="shared" si="9"/>
      </c>
      <c r="Y24" s="53">
        <f t="shared" si="10"/>
      </c>
      <c r="Z24" s="53">
        <f t="shared" si="11"/>
      </c>
      <c r="AA24" s="53">
        <f t="shared" si="12"/>
      </c>
      <c r="AB24" s="17">
        <f t="shared" si="13"/>
      </c>
      <c r="AC24" s="15" t="e">
        <f>IF(AD24=1,#REF!,"")</f>
        <v>#REF!</v>
      </c>
      <c r="AD24" s="15" t="e">
        <f>IF(#REF!="","",IF(#REF!=#REF!,1,0))</f>
        <v>#REF!</v>
      </c>
      <c r="AE24" s="15"/>
      <c r="AF24" s="15"/>
      <c r="AG24" s="16"/>
    </row>
    <row r="25" spans="1:33" ht="15" customHeight="1">
      <c r="A25" s="125" t="s">
        <v>31</v>
      </c>
      <c r="B25" s="126"/>
      <c r="C25" s="128">
        <v>13</v>
      </c>
      <c r="D25" s="171"/>
      <c r="E25" s="207"/>
      <c r="F25" s="226"/>
      <c r="G25" s="317"/>
      <c r="H25" s="317"/>
      <c r="I25" s="317"/>
      <c r="J25" s="295"/>
      <c r="K25" s="224"/>
      <c r="L25" s="318"/>
      <c r="M25" s="318"/>
      <c r="N25" s="317"/>
      <c r="O25" s="317"/>
      <c r="P25" s="297"/>
      <c r="Q25" s="142"/>
      <c r="R25" s="221">
        <f t="shared" si="6"/>
      </c>
      <c r="S25" s="217">
        <f t="shared" si="7"/>
      </c>
      <c r="T25" s="80">
        <f t="shared" si="8"/>
      </c>
      <c r="U25" s="35">
        <f t="shared" si="14"/>
      </c>
      <c r="V25" s="35">
        <f t="shared" si="15"/>
      </c>
      <c r="W25" s="214">
        <f t="shared" si="16"/>
      </c>
      <c r="X25" s="53">
        <f t="shared" si="9"/>
      </c>
      <c r="Y25" s="53">
        <f t="shared" si="10"/>
      </c>
      <c r="Z25" s="53">
        <f t="shared" si="11"/>
      </c>
      <c r="AA25" s="53">
        <f t="shared" si="12"/>
      </c>
      <c r="AB25" s="17">
        <f t="shared" si="13"/>
      </c>
      <c r="AC25" s="15" t="e">
        <f>IF(AD25=1,#REF!,"")</f>
        <v>#REF!</v>
      </c>
      <c r="AD25" s="15" t="e">
        <f>IF(#REF!="","",IF(#REF!=#REF!,1,0))</f>
        <v>#REF!</v>
      </c>
      <c r="AE25" s="15"/>
      <c r="AF25" s="15"/>
      <c r="AG25" s="16"/>
    </row>
    <row r="26" spans="1:33" ht="15" customHeight="1">
      <c r="A26" s="130" t="s">
        <v>44</v>
      </c>
      <c r="B26" s="131"/>
      <c r="C26" s="128">
        <v>14</v>
      </c>
      <c r="D26" s="171"/>
      <c r="E26" s="207"/>
      <c r="F26" s="226"/>
      <c r="G26" s="317"/>
      <c r="H26" s="317"/>
      <c r="I26" s="317"/>
      <c r="J26" s="295"/>
      <c r="K26" s="224"/>
      <c r="L26" s="318"/>
      <c r="M26" s="318"/>
      <c r="N26" s="317"/>
      <c r="O26" s="317"/>
      <c r="P26" s="142"/>
      <c r="Q26" s="142"/>
      <c r="R26" s="221">
        <f t="shared" si="6"/>
      </c>
      <c r="S26" s="217">
        <f t="shared" si="7"/>
      </c>
      <c r="T26" s="80">
        <f t="shared" si="8"/>
      </c>
      <c r="U26" s="35">
        <f t="shared" si="14"/>
      </c>
      <c r="V26" s="35">
        <f t="shared" si="15"/>
      </c>
      <c r="W26" s="214">
        <f t="shared" si="16"/>
      </c>
      <c r="X26" s="53">
        <f t="shared" si="9"/>
      </c>
      <c r="Y26" s="53">
        <f t="shared" si="10"/>
      </c>
      <c r="Z26" s="53">
        <f t="shared" si="11"/>
      </c>
      <c r="AA26" s="53">
        <f t="shared" si="12"/>
      </c>
      <c r="AB26" s="17">
        <f t="shared" si="13"/>
      </c>
      <c r="AC26" s="15" t="e">
        <f>IF(AD26=1,#REF!,"")</f>
        <v>#REF!</v>
      </c>
      <c r="AD26" s="15" t="e">
        <f>IF(#REF!="","",IF(#REF!=#REF!,1,0))</f>
        <v>#REF!</v>
      </c>
      <c r="AE26" s="15"/>
      <c r="AF26" s="15"/>
      <c r="AG26" s="16"/>
    </row>
    <row r="27" spans="1:33" ht="15" customHeight="1">
      <c r="A27" s="125"/>
      <c r="B27" s="126"/>
      <c r="C27" s="129">
        <v>15</v>
      </c>
      <c r="D27" s="172"/>
      <c r="E27" s="68"/>
      <c r="F27" s="225"/>
      <c r="G27" s="321"/>
      <c r="H27" s="321"/>
      <c r="I27" s="321"/>
      <c r="J27" s="296"/>
      <c r="K27" s="225"/>
      <c r="L27" s="321"/>
      <c r="M27" s="321"/>
      <c r="N27" s="321"/>
      <c r="O27" s="296"/>
      <c r="P27" s="141"/>
      <c r="Q27" s="141"/>
      <c r="R27" s="222">
        <f t="shared" si="6"/>
      </c>
      <c r="S27" s="291">
        <f t="shared" si="7"/>
      </c>
      <c r="T27" s="37">
        <f t="shared" si="8"/>
      </c>
      <c r="U27" s="38">
        <f t="shared" si="14"/>
      </c>
      <c r="V27" s="38">
        <f t="shared" si="15"/>
      </c>
      <c r="W27" s="216">
        <f t="shared" si="16"/>
      </c>
      <c r="X27" s="53">
        <f t="shared" si="9"/>
      </c>
      <c r="Y27" s="53">
        <f t="shared" si="10"/>
      </c>
      <c r="Z27" s="53">
        <f t="shared" si="11"/>
      </c>
      <c r="AA27" s="53">
        <f t="shared" si="12"/>
      </c>
      <c r="AB27" s="17">
        <f t="shared" si="13"/>
      </c>
      <c r="AC27" s="15" t="e">
        <f>IF(AD27=1,#REF!,"")</f>
        <v>#REF!</v>
      </c>
      <c r="AD27" s="15" t="e">
        <f>IF(#REF!="","",IF(#REF!=#REF!,1,0))</f>
        <v>#REF!</v>
      </c>
      <c r="AE27" s="15"/>
      <c r="AF27" s="15"/>
      <c r="AG27" s="16"/>
    </row>
    <row r="28" spans="1:33" ht="15" customHeight="1">
      <c r="A28" s="125"/>
      <c r="B28" s="126"/>
      <c r="C28" s="127">
        <v>16</v>
      </c>
      <c r="D28" s="170"/>
      <c r="E28" s="207"/>
      <c r="F28" s="226"/>
      <c r="G28" s="317"/>
      <c r="H28" s="317"/>
      <c r="I28" s="317"/>
      <c r="J28" s="297"/>
      <c r="K28" s="226"/>
      <c r="L28" s="317"/>
      <c r="M28" s="317"/>
      <c r="N28" s="317"/>
      <c r="O28" s="317"/>
      <c r="P28" s="142"/>
      <c r="Q28" s="142"/>
      <c r="R28" s="289">
        <f t="shared" si="6"/>
      </c>
      <c r="S28" s="300">
        <f t="shared" si="7"/>
      </c>
      <c r="T28" s="34">
        <f t="shared" si="8"/>
      </c>
      <c r="U28" s="263">
        <f t="shared" si="14"/>
      </c>
      <c r="V28" s="263">
        <f t="shared" si="15"/>
      </c>
      <c r="W28" s="264">
        <f t="shared" si="16"/>
      </c>
      <c r="X28" s="53">
        <f t="shared" si="9"/>
      </c>
      <c r="Y28" s="53">
        <f t="shared" si="10"/>
      </c>
      <c r="Z28" s="53">
        <f t="shared" si="11"/>
      </c>
      <c r="AA28" s="53">
        <f t="shared" si="12"/>
      </c>
      <c r="AB28" s="17">
        <f t="shared" si="13"/>
      </c>
      <c r="AC28" s="15" t="e">
        <f>IF(AD28=1,#REF!,"")</f>
        <v>#REF!</v>
      </c>
      <c r="AD28" s="15" t="e">
        <f>IF(#REF!="","",IF(#REF!=#REF!,1,0))</f>
        <v>#REF!</v>
      </c>
      <c r="AE28" s="15"/>
      <c r="AF28" s="15"/>
      <c r="AG28" s="16"/>
    </row>
    <row r="29" spans="1:33" ht="15" customHeight="1">
      <c r="A29" s="125" t="s">
        <v>45</v>
      </c>
      <c r="B29" s="126"/>
      <c r="C29" s="128">
        <v>17</v>
      </c>
      <c r="D29" s="171"/>
      <c r="E29" s="207"/>
      <c r="F29" s="226"/>
      <c r="G29" s="317"/>
      <c r="H29" s="317"/>
      <c r="I29" s="317"/>
      <c r="J29" s="295"/>
      <c r="K29" s="224"/>
      <c r="L29" s="318"/>
      <c r="M29" s="318"/>
      <c r="N29" s="317"/>
      <c r="O29" s="317"/>
      <c r="P29" s="142"/>
      <c r="Q29" s="142"/>
      <c r="R29" s="221">
        <f t="shared" si="6"/>
      </c>
      <c r="S29" s="217">
        <f t="shared" si="7"/>
      </c>
      <c r="T29" s="80">
        <f t="shared" si="8"/>
      </c>
      <c r="U29" s="35">
        <f t="shared" si="14"/>
      </c>
      <c r="V29" s="35">
        <f t="shared" si="15"/>
      </c>
      <c r="W29" s="214">
        <f t="shared" si="16"/>
      </c>
      <c r="X29" s="53">
        <f t="shared" si="9"/>
      </c>
      <c r="Y29" s="53">
        <f t="shared" si="10"/>
      </c>
      <c r="Z29" s="53">
        <f t="shared" si="11"/>
      </c>
      <c r="AA29" s="53">
        <f t="shared" si="12"/>
      </c>
      <c r="AB29" s="17">
        <f t="shared" si="13"/>
      </c>
      <c r="AC29" s="15" t="e">
        <f>IF(AD29=1,#REF!,"")</f>
        <v>#REF!</v>
      </c>
      <c r="AD29" s="15" t="e">
        <f>IF(#REF!="","",IF(#REF!=#REF!,1,0))</f>
        <v>#REF!</v>
      </c>
      <c r="AE29" s="15"/>
      <c r="AF29" s="15"/>
      <c r="AG29" s="16"/>
    </row>
    <row r="30" spans="1:33" ht="15" customHeight="1">
      <c r="A30" s="125" t="s">
        <v>46</v>
      </c>
      <c r="B30" s="126"/>
      <c r="C30" s="128">
        <v>18</v>
      </c>
      <c r="D30" s="171"/>
      <c r="E30" s="207"/>
      <c r="F30" s="226"/>
      <c r="G30" s="317"/>
      <c r="H30" s="317"/>
      <c r="I30" s="317"/>
      <c r="J30" s="295"/>
      <c r="K30" s="224"/>
      <c r="L30" s="318"/>
      <c r="M30" s="318"/>
      <c r="N30" s="317"/>
      <c r="O30" s="317"/>
      <c r="P30" s="142"/>
      <c r="Q30" s="142"/>
      <c r="R30" s="221">
        <f t="shared" si="6"/>
      </c>
      <c r="S30" s="217">
        <f t="shared" si="7"/>
      </c>
      <c r="T30" s="80">
        <f t="shared" si="8"/>
      </c>
      <c r="U30" s="35">
        <f t="shared" si="14"/>
      </c>
      <c r="V30" s="35">
        <f t="shared" si="15"/>
      </c>
      <c r="W30" s="214">
        <f t="shared" si="16"/>
      </c>
      <c r="X30" s="53">
        <f t="shared" si="9"/>
      </c>
      <c r="Y30" s="53">
        <f t="shared" si="10"/>
      </c>
      <c r="Z30" s="53">
        <f t="shared" si="11"/>
      </c>
      <c r="AA30" s="53">
        <f t="shared" si="12"/>
      </c>
      <c r="AB30" s="17">
        <f t="shared" si="13"/>
      </c>
      <c r="AC30" s="15" t="e">
        <f>IF(AD30=1,#REF!,"")</f>
        <v>#REF!</v>
      </c>
      <c r="AD30" s="15" t="e">
        <f>IF(#REF!="","",IF(#REF!=#REF!,1,0))</f>
        <v>#REF!</v>
      </c>
      <c r="AE30" s="15"/>
      <c r="AF30" s="15"/>
      <c r="AG30" s="16"/>
    </row>
    <row r="31" spans="1:33" ht="15" customHeight="1">
      <c r="A31" s="125" t="s">
        <v>60</v>
      </c>
      <c r="B31" s="126"/>
      <c r="C31" s="128">
        <v>19</v>
      </c>
      <c r="D31" s="171"/>
      <c r="E31" s="207"/>
      <c r="F31" s="226"/>
      <c r="G31" s="317"/>
      <c r="H31" s="317"/>
      <c r="I31" s="317"/>
      <c r="J31" s="295"/>
      <c r="K31" s="224"/>
      <c r="L31" s="318"/>
      <c r="M31" s="318"/>
      <c r="N31" s="317"/>
      <c r="O31" s="317"/>
      <c r="P31" s="142"/>
      <c r="Q31" s="142"/>
      <c r="R31" s="221">
        <f t="shared" si="6"/>
      </c>
      <c r="S31" s="217">
        <f t="shared" si="7"/>
      </c>
      <c r="T31" s="80">
        <f t="shared" si="8"/>
      </c>
      <c r="U31" s="35">
        <f t="shared" si="14"/>
      </c>
      <c r="V31" s="35">
        <f t="shared" si="15"/>
      </c>
      <c r="W31" s="214">
        <f t="shared" si="16"/>
      </c>
      <c r="X31" s="53">
        <f t="shared" si="9"/>
      </c>
      <c r="Y31" s="53">
        <f t="shared" si="10"/>
      </c>
      <c r="Z31" s="53">
        <f t="shared" si="11"/>
      </c>
      <c r="AA31" s="53">
        <f t="shared" si="12"/>
      </c>
      <c r="AB31" s="17">
        <f t="shared" si="13"/>
      </c>
      <c r="AC31" s="15" t="e">
        <f>IF(AD31=1,#REF!,"")</f>
        <v>#REF!</v>
      </c>
      <c r="AD31" s="15" t="e">
        <f>IF(#REF!="","",IF(#REF!=#REF!,1,0))</f>
        <v>#REF!</v>
      </c>
      <c r="AE31" s="15"/>
      <c r="AF31" s="15"/>
      <c r="AG31" s="16"/>
    </row>
    <row r="32" spans="1:33" ht="15" customHeight="1">
      <c r="A32" s="125" t="s">
        <v>61</v>
      </c>
      <c r="B32" s="126"/>
      <c r="C32" s="129">
        <v>20</v>
      </c>
      <c r="D32" s="172"/>
      <c r="E32" s="68"/>
      <c r="F32" s="327"/>
      <c r="G32" s="321"/>
      <c r="H32" s="321"/>
      <c r="I32" s="321"/>
      <c r="J32" s="298"/>
      <c r="K32" s="227"/>
      <c r="L32" s="324"/>
      <c r="M32" s="324"/>
      <c r="N32" s="321"/>
      <c r="O32" s="321"/>
      <c r="P32" s="141"/>
      <c r="Q32" s="141"/>
      <c r="R32" s="222">
        <f t="shared" si="6"/>
      </c>
      <c r="S32" s="291">
        <f t="shared" si="7"/>
      </c>
      <c r="T32" s="37">
        <f t="shared" si="8"/>
      </c>
      <c r="U32" s="38">
        <f t="shared" si="14"/>
      </c>
      <c r="V32" s="38">
        <f t="shared" si="15"/>
      </c>
      <c r="W32" s="216">
        <f t="shared" si="16"/>
      </c>
      <c r="X32" s="53">
        <f t="shared" si="9"/>
      </c>
      <c r="Y32" s="53">
        <f t="shared" si="10"/>
      </c>
      <c r="Z32" s="53">
        <f t="shared" si="11"/>
      </c>
      <c r="AA32" s="53">
        <f t="shared" si="12"/>
      </c>
      <c r="AB32" s="17">
        <f t="shared" si="13"/>
      </c>
      <c r="AC32" s="15" t="e">
        <f>IF(AD32=1,#REF!,"")</f>
        <v>#REF!</v>
      </c>
      <c r="AD32" s="15" t="e">
        <f>IF(#REF!="","",IF(#REF!=#REF!,1,0))</f>
        <v>#REF!</v>
      </c>
      <c r="AE32" s="15"/>
      <c r="AF32" s="15"/>
      <c r="AG32" s="16"/>
    </row>
    <row r="33" spans="1:33" ht="15" customHeight="1">
      <c r="A33" s="125" t="s">
        <v>62</v>
      </c>
      <c r="B33" s="126"/>
      <c r="C33" s="127">
        <v>21</v>
      </c>
      <c r="D33" s="170"/>
      <c r="E33" s="207"/>
      <c r="F33" s="228"/>
      <c r="G33" s="317"/>
      <c r="H33" s="317"/>
      <c r="I33" s="317"/>
      <c r="J33" s="299"/>
      <c r="K33" s="228"/>
      <c r="L33" s="320"/>
      <c r="M33" s="320"/>
      <c r="N33" s="317"/>
      <c r="O33" s="317"/>
      <c r="P33" s="142"/>
      <c r="Q33" s="142"/>
      <c r="R33" s="289">
        <f t="shared" si="6"/>
      </c>
      <c r="S33" s="300">
        <f t="shared" si="7"/>
      </c>
      <c r="T33" s="34">
        <f t="shared" si="8"/>
      </c>
      <c r="U33" s="263">
        <f t="shared" si="14"/>
      </c>
      <c r="V33" s="263">
        <f t="shared" si="15"/>
      </c>
      <c r="W33" s="264">
        <f t="shared" si="16"/>
      </c>
      <c r="X33" s="53">
        <f t="shared" si="9"/>
      </c>
      <c r="Y33" s="53">
        <f t="shared" si="10"/>
      </c>
      <c r="Z33" s="53">
        <f t="shared" si="11"/>
      </c>
      <c r="AA33" s="53">
        <f t="shared" si="12"/>
      </c>
      <c r="AB33" s="17">
        <f t="shared" si="13"/>
      </c>
      <c r="AC33" s="15" t="e">
        <f>IF(AD33=1,#REF!,"")</f>
        <v>#REF!</v>
      </c>
      <c r="AD33" s="15" t="e">
        <f>IF(#REF!="","",IF(#REF!=#REF!,1,0))</f>
        <v>#REF!</v>
      </c>
      <c r="AE33" s="15"/>
      <c r="AF33" s="15"/>
      <c r="AG33" s="16"/>
    </row>
    <row r="34" spans="1:33" ht="15" customHeight="1">
      <c r="A34" s="125" t="s">
        <v>94</v>
      </c>
      <c r="B34" s="132"/>
      <c r="C34" s="128">
        <v>22</v>
      </c>
      <c r="D34" s="171"/>
      <c r="E34" s="207"/>
      <c r="F34" s="226"/>
      <c r="G34" s="317"/>
      <c r="H34" s="317"/>
      <c r="I34" s="317"/>
      <c r="J34" s="295"/>
      <c r="K34" s="224"/>
      <c r="L34" s="318"/>
      <c r="M34" s="318"/>
      <c r="N34" s="317"/>
      <c r="O34" s="317"/>
      <c r="P34" s="142"/>
      <c r="Q34" s="142"/>
      <c r="R34" s="221">
        <f t="shared" si="6"/>
      </c>
      <c r="S34" s="217">
        <f t="shared" si="7"/>
      </c>
      <c r="T34" s="80">
        <f t="shared" si="8"/>
      </c>
      <c r="U34" s="35">
        <f t="shared" si="14"/>
      </c>
      <c r="V34" s="35">
        <f t="shared" si="15"/>
      </c>
      <c r="W34" s="214">
        <f t="shared" si="16"/>
      </c>
      <c r="X34" s="53">
        <f t="shared" si="9"/>
      </c>
      <c r="Y34" s="53">
        <f t="shared" si="10"/>
      </c>
      <c r="Z34" s="53">
        <f t="shared" si="11"/>
      </c>
      <c r="AA34" s="53">
        <f t="shared" si="12"/>
      </c>
      <c r="AB34" s="17">
        <f t="shared" si="13"/>
      </c>
      <c r="AC34" s="15" t="e">
        <f>IF(AD34=1,#REF!,"")</f>
        <v>#REF!</v>
      </c>
      <c r="AD34" s="15" t="e">
        <f>IF(#REF!="","",IF(#REF!=#REF!,1,0))</f>
        <v>#REF!</v>
      </c>
      <c r="AE34" s="15"/>
      <c r="AF34" s="15"/>
      <c r="AG34" s="16"/>
    </row>
    <row r="35" spans="1:33" ht="15" customHeight="1">
      <c r="A35" s="133"/>
      <c r="B35" s="134"/>
      <c r="C35" s="128">
        <v>23</v>
      </c>
      <c r="D35" s="171"/>
      <c r="E35" s="207"/>
      <c r="F35" s="226"/>
      <c r="G35" s="317"/>
      <c r="H35" s="317"/>
      <c r="I35" s="317"/>
      <c r="J35" s="295"/>
      <c r="K35" s="224"/>
      <c r="L35" s="318"/>
      <c r="M35" s="318"/>
      <c r="N35" s="317"/>
      <c r="O35" s="317"/>
      <c r="P35" s="142"/>
      <c r="Q35" s="142"/>
      <c r="R35" s="221">
        <f t="shared" si="6"/>
      </c>
      <c r="S35" s="217">
        <f t="shared" si="7"/>
      </c>
      <c r="T35" s="80">
        <f t="shared" si="8"/>
      </c>
      <c r="U35" s="35">
        <f t="shared" si="14"/>
      </c>
      <c r="V35" s="35">
        <f t="shared" si="15"/>
      </c>
      <c r="W35" s="214">
        <f t="shared" si="16"/>
      </c>
      <c r="X35" s="53">
        <f t="shared" si="9"/>
      </c>
      <c r="Y35" s="53">
        <f t="shared" si="10"/>
      </c>
      <c r="Z35" s="53">
        <f t="shared" si="11"/>
      </c>
      <c r="AA35" s="53">
        <f t="shared" si="12"/>
      </c>
      <c r="AB35" s="17">
        <f t="shared" si="13"/>
      </c>
      <c r="AC35" s="15" t="e">
        <f>IF(AD35=1,#REF!,"")</f>
        <v>#REF!</v>
      </c>
      <c r="AD35" s="15" t="e">
        <f>IF(#REF!="","",IF(#REF!=#REF!,1,0))</f>
        <v>#REF!</v>
      </c>
      <c r="AE35" s="15"/>
      <c r="AF35" s="15"/>
      <c r="AG35" s="16"/>
    </row>
    <row r="36" spans="1:33" ht="15" customHeight="1">
      <c r="A36" s="133" t="s">
        <v>84</v>
      </c>
      <c r="B36" s="134"/>
      <c r="C36" s="128">
        <v>24</v>
      </c>
      <c r="D36" s="171"/>
      <c r="E36" s="207"/>
      <c r="F36" s="226"/>
      <c r="G36" s="317"/>
      <c r="H36" s="317"/>
      <c r="I36" s="317"/>
      <c r="J36" s="295"/>
      <c r="K36" s="224"/>
      <c r="L36" s="318"/>
      <c r="M36" s="318"/>
      <c r="N36" s="317"/>
      <c r="O36" s="317"/>
      <c r="P36" s="142"/>
      <c r="Q36" s="142"/>
      <c r="R36" s="221">
        <f t="shared" si="6"/>
      </c>
      <c r="S36" s="217">
        <f t="shared" si="7"/>
      </c>
      <c r="T36" s="80">
        <f t="shared" si="8"/>
      </c>
      <c r="U36" s="35">
        <f t="shared" si="14"/>
      </c>
      <c r="V36" s="35">
        <f t="shared" si="15"/>
      </c>
      <c r="W36" s="214">
        <f t="shared" si="16"/>
      </c>
      <c r="X36" s="53">
        <f t="shared" si="9"/>
      </c>
      <c r="Y36" s="53">
        <f t="shared" si="10"/>
      </c>
      <c r="Z36" s="53">
        <f t="shared" si="11"/>
      </c>
      <c r="AA36" s="53">
        <f t="shared" si="12"/>
      </c>
      <c r="AB36" s="17">
        <f t="shared" si="13"/>
      </c>
      <c r="AC36" s="15" t="e">
        <f>IF(AD36=1,#REF!,"")</f>
        <v>#REF!</v>
      </c>
      <c r="AD36" s="15" t="e">
        <f>IF(#REF!="","",IF(#REF!=#REF!,1,0))</f>
        <v>#REF!</v>
      </c>
      <c r="AE36" s="15"/>
      <c r="AF36" s="15"/>
      <c r="AG36" s="16"/>
    </row>
    <row r="37" spans="1:33" ht="15" customHeight="1">
      <c r="A37" s="133" t="s">
        <v>39</v>
      </c>
      <c r="B37" s="134"/>
      <c r="C37" s="129">
        <v>25</v>
      </c>
      <c r="D37" s="172"/>
      <c r="E37" s="338"/>
      <c r="F37" s="325"/>
      <c r="G37" s="322"/>
      <c r="H37" s="322"/>
      <c r="I37" s="322"/>
      <c r="J37" s="326"/>
      <c r="K37" s="325"/>
      <c r="L37" s="321"/>
      <c r="M37" s="321"/>
      <c r="N37" s="322"/>
      <c r="O37" s="322"/>
      <c r="P37" s="166"/>
      <c r="Q37" s="166"/>
      <c r="R37" s="222">
        <f t="shared" si="6"/>
      </c>
      <c r="S37" s="291">
        <f t="shared" si="7"/>
      </c>
      <c r="T37" s="37">
        <f t="shared" si="8"/>
      </c>
      <c r="U37" s="38">
        <f t="shared" si="14"/>
      </c>
      <c r="V37" s="38">
        <f t="shared" si="15"/>
      </c>
      <c r="W37" s="216">
        <f t="shared" si="16"/>
      </c>
      <c r="X37" s="53">
        <f t="shared" si="9"/>
      </c>
      <c r="Y37" s="53">
        <f t="shared" si="10"/>
      </c>
      <c r="Z37" s="53">
        <f t="shared" si="11"/>
      </c>
      <c r="AA37" s="53">
        <f t="shared" si="12"/>
      </c>
      <c r="AB37" s="17">
        <f t="shared" si="13"/>
      </c>
      <c r="AC37" s="15" t="e">
        <f>IF(AD37=1,#REF!,"")</f>
        <v>#REF!</v>
      </c>
      <c r="AD37" s="15" t="e">
        <f>IF(#REF!="","",IF(#REF!=#REF!,1,0))</f>
        <v>#REF!</v>
      </c>
      <c r="AE37" s="15"/>
      <c r="AF37" s="15"/>
      <c r="AG37" s="16"/>
    </row>
    <row r="38" spans="1:33" ht="15" customHeight="1">
      <c r="A38" s="133" t="s">
        <v>32</v>
      </c>
      <c r="B38" s="134"/>
      <c r="C38" s="127">
        <v>26</v>
      </c>
      <c r="D38" s="170"/>
      <c r="E38" s="207"/>
      <c r="F38" s="226"/>
      <c r="G38" s="317"/>
      <c r="H38" s="317"/>
      <c r="I38" s="317"/>
      <c r="J38" s="297"/>
      <c r="K38" s="226"/>
      <c r="L38" s="317"/>
      <c r="M38" s="317"/>
      <c r="N38" s="317"/>
      <c r="O38" s="317"/>
      <c r="P38" s="142"/>
      <c r="Q38" s="142"/>
      <c r="R38" s="289">
        <f t="shared" si="6"/>
      </c>
      <c r="S38" s="300">
        <f t="shared" si="7"/>
      </c>
      <c r="T38" s="34">
        <f t="shared" si="8"/>
      </c>
      <c r="U38" s="263">
        <f t="shared" si="14"/>
      </c>
      <c r="V38" s="263">
        <f t="shared" si="15"/>
      </c>
      <c r="W38" s="264">
        <f t="shared" si="16"/>
      </c>
      <c r="X38" s="53">
        <f t="shared" si="9"/>
      </c>
      <c r="Y38" s="53">
        <f t="shared" si="10"/>
      </c>
      <c r="Z38" s="53">
        <f t="shared" si="11"/>
      </c>
      <c r="AA38" s="53">
        <f t="shared" si="12"/>
      </c>
      <c r="AB38" s="17">
        <f t="shared" si="13"/>
      </c>
      <c r="AC38" s="15" t="e">
        <f>IF(AD38=1,#REF!,"")</f>
        <v>#REF!</v>
      </c>
      <c r="AD38" s="15" t="e">
        <f>IF(#REF!="","",IF(#REF!=#REF!,1,0))</f>
        <v>#REF!</v>
      </c>
      <c r="AE38" s="15"/>
      <c r="AF38" s="15"/>
      <c r="AG38" s="16"/>
    </row>
    <row r="39" spans="1:33" ht="15" customHeight="1">
      <c r="A39" s="133" t="s">
        <v>33</v>
      </c>
      <c r="B39" s="134"/>
      <c r="C39" s="128">
        <v>27</v>
      </c>
      <c r="D39" s="171"/>
      <c r="E39" s="207"/>
      <c r="F39" s="226"/>
      <c r="G39" s="297"/>
      <c r="H39" s="142"/>
      <c r="I39" s="204"/>
      <c r="J39" s="295"/>
      <c r="K39" s="224"/>
      <c r="L39" s="318"/>
      <c r="M39" s="318"/>
      <c r="N39" s="317"/>
      <c r="O39" s="317"/>
      <c r="P39" s="142"/>
      <c r="Q39" s="142"/>
      <c r="R39" s="221">
        <f t="shared" si="6"/>
      </c>
      <c r="S39" s="217">
        <f t="shared" si="7"/>
      </c>
      <c r="T39" s="80">
        <f t="shared" si="8"/>
      </c>
      <c r="U39" s="35">
        <f t="shared" si="14"/>
      </c>
      <c r="V39" s="35">
        <f t="shared" si="15"/>
      </c>
      <c r="W39" s="214">
        <f t="shared" si="16"/>
      </c>
      <c r="X39" s="53">
        <f t="shared" si="9"/>
      </c>
      <c r="Y39" s="53">
        <f t="shared" si="10"/>
      </c>
      <c r="Z39" s="53">
        <f t="shared" si="11"/>
      </c>
      <c r="AA39" s="53">
        <f t="shared" si="12"/>
      </c>
      <c r="AB39" s="17">
        <f t="shared" si="13"/>
      </c>
      <c r="AC39" s="15" t="e">
        <f>IF(AD39=1,#REF!,"")</f>
        <v>#REF!</v>
      </c>
      <c r="AD39" s="15" t="e">
        <f>IF(#REF!="","",IF(#REF!=#REF!,1,0))</f>
        <v>#REF!</v>
      </c>
      <c r="AE39" s="15"/>
      <c r="AF39" s="15"/>
      <c r="AG39" s="16"/>
    </row>
    <row r="40" spans="1:33" ht="15" customHeight="1">
      <c r="A40" s="133" t="s">
        <v>34</v>
      </c>
      <c r="B40" s="135"/>
      <c r="C40" s="128">
        <v>28</v>
      </c>
      <c r="D40" s="171"/>
      <c r="E40" s="207"/>
      <c r="F40" s="213"/>
      <c r="G40" s="142"/>
      <c r="H40" s="142"/>
      <c r="I40" s="204"/>
      <c r="J40" s="295"/>
      <c r="K40" s="224"/>
      <c r="L40" s="318"/>
      <c r="M40" s="318"/>
      <c r="N40" s="318"/>
      <c r="O40" s="318"/>
      <c r="P40" s="142"/>
      <c r="Q40" s="142"/>
      <c r="R40" s="221">
        <f t="shared" si="6"/>
      </c>
      <c r="S40" s="217">
        <f t="shared" si="7"/>
      </c>
      <c r="T40" s="80">
        <f t="shared" si="8"/>
      </c>
      <c r="U40" s="35">
        <f t="shared" si="14"/>
      </c>
      <c r="V40" s="35">
        <f t="shared" si="15"/>
      </c>
      <c r="W40" s="214">
        <f t="shared" si="16"/>
      </c>
      <c r="X40" s="53">
        <f t="shared" si="9"/>
      </c>
      <c r="Y40" s="53">
        <f t="shared" si="10"/>
      </c>
      <c r="Z40" s="53">
        <f t="shared" si="11"/>
      </c>
      <c r="AA40" s="53">
        <f t="shared" si="12"/>
      </c>
      <c r="AB40" s="17">
        <f t="shared" si="13"/>
      </c>
      <c r="AC40" s="15" t="e">
        <f>IF(AD40=1,#REF!,"")</f>
        <v>#REF!</v>
      </c>
      <c r="AD40" s="15" t="e">
        <f>IF(#REF!="","",IF(#REF!=#REF!,1,0))</f>
        <v>#REF!</v>
      </c>
      <c r="AE40" s="15"/>
      <c r="AF40" s="15"/>
      <c r="AG40" s="16"/>
    </row>
    <row r="41" spans="1:33" ht="15" customHeight="1">
      <c r="A41" s="133" t="s">
        <v>35</v>
      </c>
      <c r="B41" s="135"/>
      <c r="C41" s="128">
        <v>29</v>
      </c>
      <c r="D41" s="171"/>
      <c r="E41" s="207"/>
      <c r="F41" s="359"/>
      <c r="G41" s="140"/>
      <c r="H41" s="140"/>
      <c r="I41" s="290"/>
      <c r="J41" s="295"/>
      <c r="K41" s="224"/>
      <c r="L41" s="295"/>
      <c r="M41" s="290"/>
      <c r="N41" s="318"/>
      <c r="O41" s="290"/>
      <c r="P41" s="140"/>
      <c r="Q41" s="330"/>
      <c r="R41" s="221">
        <f t="shared" si="6"/>
      </c>
      <c r="S41" s="217">
        <f t="shared" si="7"/>
      </c>
      <c r="T41" s="80">
        <f t="shared" si="8"/>
      </c>
      <c r="U41" s="35">
        <f t="shared" si="14"/>
      </c>
      <c r="V41" s="35">
        <f t="shared" si="15"/>
      </c>
      <c r="W41" s="214">
        <f t="shared" si="16"/>
      </c>
      <c r="X41" s="53">
        <f t="shared" si="9"/>
      </c>
      <c r="Y41" s="53">
        <f t="shared" si="10"/>
      </c>
      <c r="Z41" s="53">
        <f t="shared" si="11"/>
      </c>
      <c r="AA41" s="53">
        <f t="shared" si="12"/>
      </c>
      <c r="AB41" s="17">
        <f t="shared" si="13"/>
      </c>
      <c r="AC41" s="15" t="e">
        <f>IF(AD41=1,#REF!,"")</f>
        <v>#REF!</v>
      </c>
      <c r="AD41" s="15" t="e">
        <f>IF(#REF!="","",IF(#REF!=#REF!,1,0))</f>
        <v>#REF!</v>
      </c>
      <c r="AE41" s="15"/>
      <c r="AF41" s="15"/>
      <c r="AG41" s="16"/>
    </row>
    <row r="42" spans="1:33" ht="15" customHeight="1">
      <c r="A42" s="133"/>
      <c r="B42" s="135"/>
      <c r="C42" s="129">
        <v>30</v>
      </c>
      <c r="D42" s="172"/>
      <c r="E42" s="355"/>
      <c r="F42" s="215"/>
      <c r="G42" s="206"/>
      <c r="H42" s="326"/>
      <c r="I42" s="206"/>
      <c r="J42" s="326"/>
      <c r="K42" s="325"/>
      <c r="L42" s="166"/>
      <c r="M42" s="206"/>
      <c r="N42" s="206"/>
      <c r="O42" s="206"/>
      <c r="P42" s="206"/>
      <c r="Q42" s="360"/>
      <c r="R42" s="222">
        <f t="shared" si="6"/>
      </c>
      <c r="S42" s="291">
        <f t="shared" si="7"/>
      </c>
      <c r="T42" s="37">
        <f t="shared" si="8"/>
      </c>
      <c r="U42" s="38">
        <f t="shared" si="14"/>
      </c>
      <c r="V42" s="38">
        <f t="shared" si="15"/>
      </c>
      <c r="W42" s="216">
        <f t="shared" si="16"/>
      </c>
      <c r="X42" s="53">
        <f t="shared" si="9"/>
      </c>
      <c r="Y42" s="53">
        <f t="shared" si="10"/>
      </c>
      <c r="Z42" s="53">
        <f t="shared" si="11"/>
      </c>
      <c r="AA42" s="53">
        <f t="shared" si="12"/>
      </c>
      <c r="AB42" s="17">
        <f t="shared" si="13"/>
      </c>
      <c r="AC42" s="15" t="e">
        <f>IF(AD42=1,#REF!,"")</f>
        <v>#REF!</v>
      </c>
      <c r="AD42" s="15" t="e">
        <f>IF(#REF!="","",IF(#REF!=#REF!,1,0))</f>
        <v>#REF!</v>
      </c>
      <c r="AE42" s="15"/>
      <c r="AF42" s="15"/>
      <c r="AG42" s="16"/>
    </row>
    <row r="43" spans="1:33" ht="15" customHeight="1">
      <c r="A43" s="133"/>
      <c r="B43" s="135"/>
      <c r="C43" s="127">
        <v>31</v>
      </c>
      <c r="D43" s="170"/>
      <c r="E43" s="207"/>
      <c r="F43" s="213"/>
      <c r="G43" s="142"/>
      <c r="H43" s="142"/>
      <c r="I43" s="204"/>
      <c r="J43" s="297"/>
      <c r="K43" s="226"/>
      <c r="L43" s="142"/>
      <c r="M43" s="204"/>
      <c r="N43" s="204"/>
      <c r="O43" s="204"/>
      <c r="P43" s="142"/>
      <c r="Q43" s="142"/>
      <c r="R43" s="289">
        <f t="shared" si="6"/>
      </c>
      <c r="S43" s="300">
        <f t="shared" si="7"/>
      </c>
      <c r="T43" s="34">
        <f t="shared" si="8"/>
      </c>
      <c r="U43" s="263">
        <f t="shared" si="14"/>
      </c>
      <c r="V43" s="263">
        <f t="shared" si="15"/>
      </c>
      <c r="W43" s="264">
        <f t="shared" si="16"/>
      </c>
      <c r="X43" s="53">
        <f t="shared" si="9"/>
      </c>
      <c r="Y43" s="53">
        <f t="shared" si="10"/>
      </c>
      <c r="Z43" s="53">
        <f t="shared" si="11"/>
      </c>
      <c r="AA43" s="53">
        <f t="shared" si="12"/>
      </c>
      <c r="AB43" s="17">
        <f t="shared" si="13"/>
      </c>
      <c r="AC43" s="15" t="e">
        <f>IF(AD43=1,#REF!,"")</f>
        <v>#REF!</v>
      </c>
      <c r="AD43" s="15" t="e">
        <f>IF(#REF!="","",IF(#REF!=#REF!,1,0))</f>
        <v>#REF!</v>
      </c>
      <c r="AE43" s="15"/>
      <c r="AF43" s="15"/>
      <c r="AG43" s="16"/>
    </row>
    <row r="44" spans="1:33" ht="15" customHeight="1">
      <c r="A44" s="133"/>
      <c r="B44" s="135"/>
      <c r="C44" s="128">
        <v>32</v>
      </c>
      <c r="D44" s="171"/>
      <c r="E44" s="207"/>
      <c r="F44" s="213"/>
      <c r="G44" s="142"/>
      <c r="H44" s="142"/>
      <c r="I44" s="204"/>
      <c r="J44" s="295"/>
      <c r="K44" s="224"/>
      <c r="L44" s="140"/>
      <c r="M44" s="290"/>
      <c r="N44" s="204"/>
      <c r="O44" s="204"/>
      <c r="P44" s="142"/>
      <c r="Q44" s="142"/>
      <c r="R44" s="221">
        <f t="shared" si="6"/>
      </c>
      <c r="S44" s="217">
        <f t="shared" si="7"/>
      </c>
      <c r="T44" s="80">
        <f t="shared" si="8"/>
      </c>
      <c r="U44" s="35">
        <f t="shared" si="14"/>
      </c>
      <c r="V44" s="35">
        <f t="shared" si="15"/>
      </c>
      <c r="W44" s="214">
        <f t="shared" si="16"/>
      </c>
      <c r="X44" s="53">
        <f t="shared" si="9"/>
      </c>
      <c r="Y44" s="53">
        <f t="shared" si="10"/>
      </c>
      <c r="Z44" s="53">
        <f t="shared" si="11"/>
      </c>
      <c r="AA44" s="53">
        <f t="shared" si="12"/>
      </c>
      <c r="AB44" s="17">
        <f t="shared" si="13"/>
      </c>
      <c r="AC44" s="15" t="e">
        <f>IF(AD44=1,#REF!,"")</f>
        <v>#REF!</v>
      </c>
      <c r="AD44" s="15" t="e">
        <f>IF(#REF!="","",IF(#REF!=#REF!,1,0))</f>
        <v>#REF!</v>
      </c>
      <c r="AE44" s="15"/>
      <c r="AF44" s="15"/>
      <c r="AG44" s="16"/>
    </row>
    <row r="45" spans="1:33" ht="15" customHeight="1">
      <c r="A45" s="133"/>
      <c r="B45" s="135"/>
      <c r="C45" s="128">
        <v>33</v>
      </c>
      <c r="D45" s="171"/>
      <c r="E45" s="207"/>
      <c r="F45" s="213"/>
      <c r="G45" s="142"/>
      <c r="H45" s="142"/>
      <c r="I45" s="204"/>
      <c r="J45" s="295"/>
      <c r="K45" s="224"/>
      <c r="L45" s="140"/>
      <c r="M45" s="290"/>
      <c r="N45" s="204"/>
      <c r="O45" s="204"/>
      <c r="P45" s="142"/>
      <c r="Q45" s="142"/>
      <c r="R45" s="221">
        <f t="shared" si="6"/>
      </c>
      <c r="S45" s="217">
        <f t="shared" si="7"/>
      </c>
      <c r="T45" s="80">
        <f t="shared" si="8"/>
      </c>
      <c r="U45" s="35">
        <f t="shared" si="14"/>
      </c>
      <c r="V45" s="35">
        <f t="shared" si="15"/>
      </c>
      <c r="W45" s="214">
        <f t="shared" si="16"/>
      </c>
      <c r="X45" s="53">
        <f t="shared" si="9"/>
      </c>
      <c r="Y45" s="53">
        <f t="shared" si="10"/>
      </c>
      <c r="Z45" s="53">
        <f t="shared" si="11"/>
      </c>
      <c r="AA45" s="53">
        <f t="shared" si="12"/>
      </c>
      <c r="AB45" s="17">
        <f t="shared" si="13"/>
      </c>
      <c r="AC45" s="15" t="e">
        <f>IF(AD45=1,#REF!,"")</f>
        <v>#REF!</v>
      </c>
      <c r="AD45" s="15" t="e">
        <f>IF(#REF!="","",IF(#REF!=#REF!,1,0))</f>
        <v>#REF!</v>
      </c>
      <c r="AE45" s="15"/>
      <c r="AF45" s="15"/>
      <c r="AG45" s="16"/>
    </row>
    <row r="46" spans="1:33" ht="15" customHeight="1">
      <c r="A46" s="133"/>
      <c r="B46" s="138"/>
      <c r="C46" s="128">
        <v>34</v>
      </c>
      <c r="D46" s="171"/>
      <c r="E46" s="358"/>
      <c r="F46" s="359"/>
      <c r="G46" s="140"/>
      <c r="H46" s="140"/>
      <c r="I46" s="290"/>
      <c r="J46" s="295"/>
      <c r="K46" s="224"/>
      <c r="L46" s="140"/>
      <c r="M46" s="290"/>
      <c r="N46" s="290"/>
      <c r="O46" s="290"/>
      <c r="P46" s="140"/>
      <c r="Q46" s="330"/>
      <c r="R46" s="221">
        <f t="shared" si="6"/>
      </c>
      <c r="S46" s="217">
        <f t="shared" si="7"/>
      </c>
      <c r="T46" s="80">
        <f t="shared" si="8"/>
      </c>
      <c r="U46" s="35">
        <f t="shared" si="14"/>
      </c>
      <c r="V46" s="35">
        <f t="shared" si="15"/>
      </c>
      <c r="W46" s="214">
        <f t="shared" si="16"/>
      </c>
      <c r="X46" s="53">
        <f t="shared" si="9"/>
      </c>
      <c r="Y46" s="53">
        <f t="shared" si="10"/>
      </c>
      <c r="Z46" s="53">
        <f t="shared" si="11"/>
      </c>
      <c r="AA46" s="53">
        <f t="shared" si="12"/>
      </c>
      <c r="AB46" s="17">
        <f t="shared" si="13"/>
      </c>
      <c r="AC46" s="15" t="e">
        <f>IF(AD46=1,#REF!,"")</f>
        <v>#REF!</v>
      </c>
      <c r="AD46" s="15" t="e">
        <f>IF(#REF!="","",IF(#REF!=#REF!,1,0))</f>
        <v>#REF!</v>
      </c>
      <c r="AE46" s="15"/>
      <c r="AF46" s="15"/>
      <c r="AG46" s="16"/>
    </row>
    <row r="47" spans="1:33" ht="15" customHeight="1">
      <c r="A47" s="133"/>
      <c r="B47" s="138"/>
      <c r="C47" s="129">
        <v>35</v>
      </c>
      <c r="D47" s="172"/>
      <c r="E47" s="356"/>
      <c r="F47" s="215"/>
      <c r="G47" s="166"/>
      <c r="H47" s="166"/>
      <c r="I47" s="206"/>
      <c r="J47" s="326"/>
      <c r="K47" s="325"/>
      <c r="L47" s="166"/>
      <c r="M47" s="206"/>
      <c r="N47" s="206"/>
      <c r="O47" s="206"/>
      <c r="P47" s="166"/>
      <c r="Q47" s="360"/>
      <c r="R47" s="222">
        <f t="shared" si="6"/>
      </c>
      <c r="S47" s="291">
        <f t="shared" si="7"/>
      </c>
      <c r="T47" s="37">
        <f t="shared" si="8"/>
      </c>
      <c r="U47" s="38">
        <f t="shared" si="14"/>
      </c>
      <c r="V47" s="38">
        <f t="shared" si="15"/>
      </c>
      <c r="W47" s="216">
        <f t="shared" si="16"/>
      </c>
      <c r="X47" s="53">
        <f t="shared" si="9"/>
      </c>
      <c r="Y47" s="53">
        <f t="shared" si="10"/>
      </c>
      <c r="Z47" s="53">
        <f t="shared" si="11"/>
      </c>
      <c r="AA47" s="53">
        <f t="shared" si="12"/>
      </c>
      <c r="AB47" s="17">
        <f t="shared" si="13"/>
      </c>
      <c r="AC47" s="15" t="e">
        <f>IF(AD47=1,#REF!,"")</f>
        <v>#REF!</v>
      </c>
      <c r="AD47" s="15" t="e">
        <f>IF(#REF!="","",IF(#REF!=#REF!,1,0))</f>
        <v>#REF!</v>
      </c>
      <c r="AE47" s="15"/>
      <c r="AF47" s="15"/>
      <c r="AG47" s="16"/>
    </row>
    <row r="48" spans="1:33" ht="15" customHeight="1">
      <c r="A48" s="133"/>
      <c r="B48" s="138"/>
      <c r="C48" s="127">
        <v>36</v>
      </c>
      <c r="D48" s="170"/>
      <c r="E48" s="357"/>
      <c r="F48" s="213"/>
      <c r="G48" s="142"/>
      <c r="H48" s="142"/>
      <c r="I48" s="204"/>
      <c r="J48" s="297"/>
      <c r="K48" s="226"/>
      <c r="L48" s="142"/>
      <c r="M48" s="204"/>
      <c r="N48" s="204"/>
      <c r="O48" s="204"/>
      <c r="P48" s="142"/>
      <c r="Q48" s="142"/>
      <c r="R48" s="289">
        <f t="shared" si="6"/>
      </c>
      <c r="S48" s="300">
        <f t="shared" si="7"/>
      </c>
      <c r="T48" s="34">
        <f t="shared" si="8"/>
      </c>
      <c r="U48" s="263">
        <f t="shared" si="14"/>
      </c>
      <c r="V48" s="263">
        <f t="shared" si="15"/>
      </c>
      <c r="W48" s="264">
        <f t="shared" si="16"/>
      </c>
      <c r="X48" s="53">
        <f t="shared" si="9"/>
      </c>
      <c r="Y48" s="53">
        <f t="shared" si="10"/>
      </c>
      <c r="Z48" s="53">
        <f t="shared" si="11"/>
      </c>
      <c r="AA48" s="53">
        <f t="shared" si="12"/>
      </c>
      <c r="AB48" s="17">
        <f t="shared" si="13"/>
      </c>
      <c r="AC48" s="15" t="e">
        <f>IF(AD48=1,#REF!,"")</f>
        <v>#REF!</v>
      </c>
      <c r="AD48" s="15" t="e">
        <f>IF(#REF!="","",IF(#REF!=#REF!,1,0))</f>
        <v>#REF!</v>
      </c>
      <c r="AE48" s="15"/>
      <c r="AF48" s="15"/>
      <c r="AG48" s="16"/>
    </row>
    <row r="49" spans="1:33" ht="15" customHeight="1">
      <c r="A49" s="133"/>
      <c r="B49" s="134"/>
      <c r="C49" s="128">
        <v>37</v>
      </c>
      <c r="D49" s="171"/>
      <c r="E49" s="207"/>
      <c r="F49" s="213"/>
      <c r="G49" s="142"/>
      <c r="H49" s="142"/>
      <c r="I49" s="204"/>
      <c r="J49" s="295"/>
      <c r="K49" s="224"/>
      <c r="L49" s="140"/>
      <c r="M49" s="290"/>
      <c r="N49" s="204"/>
      <c r="O49" s="204"/>
      <c r="P49" s="142"/>
      <c r="Q49" s="142"/>
      <c r="R49" s="221">
        <f t="shared" si="6"/>
      </c>
      <c r="S49" s="217">
        <f t="shared" si="7"/>
      </c>
      <c r="T49" s="80">
        <f t="shared" si="8"/>
      </c>
      <c r="U49" s="35">
        <f t="shared" si="14"/>
      </c>
      <c r="V49" s="35">
        <f t="shared" si="15"/>
      </c>
      <c r="W49" s="214">
        <f t="shared" si="16"/>
      </c>
      <c r="X49" s="53">
        <f t="shared" si="9"/>
      </c>
      <c r="Y49" s="53">
        <f t="shared" si="10"/>
      </c>
      <c r="Z49" s="53">
        <f t="shared" si="11"/>
      </c>
      <c r="AA49" s="53">
        <f t="shared" si="12"/>
      </c>
      <c r="AB49" s="17">
        <f t="shared" si="13"/>
      </c>
      <c r="AC49" s="15" t="e">
        <f>IF(AD49=1,#REF!,"")</f>
        <v>#REF!</v>
      </c>
      <c r="AD49" s="15" t="e">
        <f>IF(#REF!="","",IF(#REF!=#REF!,1,0))</f>
        <v>#REF!</v>
      </c>
      <c r="AE49" s="15"/>
      <c r="AF49" s="15"/>
      <c r="AG49" s="16"/>
    </row>
    <row r="50" spans="1:33" ht="15" customHeight="1">
      <c r="A50" s="133"/>
      <c r="B50" s="134"/>
      <c r="C50" s="128">
        <v>38</v>
      </c>
      <c r="D50" s="171"/>
      <c r="E50" s="207"/>
      <c r="F50" s="213"/>
      <c r="G50" s="142"/>
      <c r="H50" s="142"/>
      <c r="I50" s="204"/>
      <c r="J50" s="295"/>
      <c r="K50" s="224"/>
      <c r="L50" s="140"/>
      <c r="M50" s="290"/>
      <c r="N50" s="204"/>
      <c r="O50" s="204"/>
      <c r="P50" s="142"/>
      <c r="Q50" s="142"/>
      <c r="R50" s="221">
        <f t="shared" si="6"/>
      </c>
      <c r="S50" s="217">
        <f t="shared" si="7"/>
      </c>
      <c r="T50" s="80">
        <f t="shared" si="8"/>
      </c>
      <c r="U50" s="35">
        <f t="shared" si="14"/>
      </c>
      <c r="V50" s="35">
        <f t="shared" si="15"/>
      </c>
      <c r="W50" s="214">
        <f t="shared" si="16"/>
      </c>
      <c r="X50" s="53">
        <f t="shared" si="9"/>
      </c>
      <c r="Y50" s="53">
        <f t="shared" si="10"/>
      </c>
      <c r="Z50" s="53">
        <f t="shared" si="11"/>
      </c>
      <c r="AA50" s="53">
        <f t="shared" si="12"/>
      </c>
      <c r="AB50" s="17">
        <f t="shared" si="13"/>
      </c>
      <c r="AC50" s="15" t="e">
        <f>IF(AD50=1,#REF!,"")</f>
        <v>#REF!</v>
      </c>
      <c r="AD50" s="15" t="e">
        <f>IF(#REF!="","",IF(#REF!=#REF!,1,0))</f>
        <v>#REF!</v>
      </c>
      <c r="AE50" s="15"/>
      <c r="AF50" s="15"/>
      <c r="AG50" s="16"/>
    </row>
    <row r="51" spans="1:33" ht="15" customHeight="1">
      <c r="A51" s="136"/>
      <c r="B51" s="134"/>
      <c r="C51" s="128">
        <v>39</v>
      </c>
      <c r="D51" s="171"/>
      <c r="E51" s="358"/>
      <c r="F51" s="359"/>
      <c r="G51" s="140"/>
      <c r="H51" s="140"/>
      <c r="I51" s="290"/>
      <c r="J51" s="295"/>
      <c r="K51" s="224"/>
      <c r="L51" s="140"/>
      <c r="M51" s="290"/>
      <c r="N51" s="290"/>
      <c r="O51" s="290"/>
      <c r="P51" s="140"/>
      <c r="Q51" s="330"/>
      <c r="R51" s="221">
        <f t="shared" si="6"/>
      </c>
      <c r="S51" s="217">
        <f t="shared" si="7"/>
      </c>
      <c r="T51" s="80">
        <f t="shared" si="8"/>
      </c>
      <c r="U51" s="35">
        <f t="shared" si="14"/>
      </c>
      <c r="V51" s="35">
        <f t="shared" si="15"/>
      </c>
      <c r="W51" s="214">
        <f t="shared" si="16"/>
      </c>
      <c r="X51" s="53">
        <f t="shared" si="9"/>
      </c>
      <c r="Y51" s="53">
        <f t="shared" si="10"/>
      </c>
      <c r="Z51" s="53">
        <f t="shared" si="11"/>
      </c>
      <c r="AA51" s="53">
        <f t="shared" si="12"/>
      </c>
      <c r="AB51" s="17">
        <f t="shared" si="13"/>
      </c>
      <c r="AC51" s="15" t="e">
        <f>IF(AD51=1,#REF!,"")</f>
        <v>#REF!</v>
      </c>
      <c r="AD51" s="15" t="e">
        <f>IF(#REF!="","",IF(#REF!=#REF!,1,0))</f>
        <v>#REF!</v>
      </c>
      <c r="AE51" s="15"/>
      <c r="AF51" s="15"/>
      <c r="AG51" s="16"/>
    </row>
    <row r="52" spans="1:33" ht="15" customHeight="1">
      <c r="A52" s="137"/>
      <c r="B52" s="134"/>
      <c r="C52" s="129">
        <v>40</v>
      </c>
      <c r="D52" s="172"/>
      <c r="E52" s="207"/>
      <c r="F52" s="213"/>
      <c r="G52" s="142"/>
      <c r="H52" s="142"/>
      <c r="I52" s="204"/>
      <c r="J52" s="297"/>
      <c r="K52" s="226"/>
      <c r="L52" s="142"/>
      <c r="M52" s="204"/>
      <c r="N52" s="204"/>
      <c r="O52" s="204"/>
      <c r="P52" s="142"/>
      <c r="Q52" s="142"/>
      <c r="R52" s="222">
        <f t="shared" si="6"/>
      </c>
      <c r="S52" s="291">
        <f t="shared" si="7"/>
      </c>
      <c r="T52" s="37">
        <f t="shared" si="8"/>
      </c>
      <c r="U52" s="38">
        <f t="shared" si="14"/>
      </c>
      <c r="V52" s="38">
        <f t="shared" si="15"/>
      </c>
      <c r="W52" s="216">
        <f t="shared" si="16"/>
      </c>
      <c r="X52" s="53">
        <f t="shared" si="9"/>
      </c>
      <c r="Y52" s="53">
        <f t="shared" si="10"/>
      </c>
      <c r="Z52" s="53">
        <f t="shared" si="11"/>
      </c>
      <c r="AA52" s="53">
        <f t="shared" si="12"/>
      </c>
      <c r="AB52" s="17">
        <f t="shared" si="13"/>
      </c>
      <c r="AC52" s="15" t="e">
        <f>IF(AD52=1,#REF!,"")</f>
        <v>#REF!</v>
      </c>
      <c r="AD52" s="15" t="e">
        <f>IF(#REF!="","",IF(#REF!=#REF!,1,0))</f>
        <v>#REF!</v>
      </c>
      <c r="AE52" s="15"/>
      <c r="AF52" s="15"/>
      <c r="AG52" s="16"/>
    </row>
  </sheetData>
  <sheetProtection password="E044" sheet="1" selectLockedCells="1"/>
  <protectedRanges>
    <protectedRange sqref="D13:Q52" name="範囲1"/>
  </protectedRanges>
  <mergeCells count="15">
    <mergeCell ref="H11:J11"/>
    <mergeCell ref="A9:B12"/>
    <mergeCell ref="E9:E12"/>
    <mergeCell ref="C9:C12"/>
    <mergeCell ref="F9:J9"/>
    <mergeCell ref="F10:J10"/>
    <mergeCell ref="K9:Q9"/>
    <mergeCell ref="K10:Q10"/>
    <mergeCell ref="V9:V12"/>
    <mergeCell ref="W9:W12"/>
    <mergeCell ref="R9:R12"/>
    <mergeCell ref="S9:S12"/>
    <mergeCell ref="T9:T12"/>
    <mergeCell ref="U9:U12"/>
    <mergeCell ref="M11:N11"/>
  </mergeCells>
  <conditionalFormatting sqref="F13:Q52">
    <cfRule type="cellIs" priority="37" dxfId="1" operator="notBetween" stopIfTrue="1">
      <formula>1</formula>
      <formula>2</formula>
    </cfRule>
  </conditionalFormatting>
  <conditionalFormatting sqref="E13:E52">
    <cfRule type="cellIs" priority="38" dxfId="0" operator="between" stopIfTrue="1">
      <formula>"f"</formula>
      <formula>"m"</formula>
    </cfRule>
  </conditionalFormatting>
  <dataValidations count="4">
    <dataValidation allowBlank="1" showInputMessage="1" showErrorMessage="1" imeMode="off" sqref="R13:T52"/>
    <dataValidation type="whole" allowBlank="1" showInputMessage="1" showErrorMessage="1" errorTitle="入力方法" error="正答は1　誤答は2　無答は入力なし" imeMode="off" sqref="F13:Q52">
      <formula1>1</formula1>
      <formula2>2</formula2>
    </dataValidation>
    <dataValidation allowBlank="1" showInputMessage="1" showErrorMessage="1" imeMode="hiragana" sqref="D13:D52"/>
    <dataValidation allowBlank="1" showInputMessage="1" showErrorMessage="1" errorTitle="男女別入力" error="男子はm 女子はf を入力 " imeMode="off" sqref="E13:E52"/>
  </dataValidations>
  <printOptions horizontalCentered="1" vertic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R28"/>
  <sheetViews>
    <sheetView showGridLines="0" view="pageBreakPreview" zoomScale="90" zoomScaleNormal="75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1" sqref="J11"/>
    </sheetView>
  </sheetViews>
  <sheetFormatPr defaultColWidth="9.00390625" defaultRowHeight="13.5"/>
  <cols>
    <col min="1" max="1" width="8.625" style="0" customWidth="1"/>
    <col min="2" max="18" width="6.625" style="0" customWidth="1"/>
    <col min="19" max="19" width="7.625" style="0" customWidth="1"/>
    <col min="20" max="30" width="5.00390625" style="0" customWidth="1"/>
  </cols>
  <sheetData>
    <row r="2" spans="1:8" ht="18.75">
      <c r="A2" s="201">
        <f>+'入力の手引き'!E17</f>
        <v>0</v>
      </c>
      <c r="B2" s="73" t="s">
        <v>76</v>
      </c>
      <c r="C2" s="73"/>
      <c r="D2" s="73"/>
      <c r="E2" s="73"/>
      <c r="F2" s="456">
        <f>+'入力の手引き'!G17</f>
        <v>0</v>
      </c>
      <c r="G2" s="456"/>
      <c r="H2" s="73" t="s">
        <v>77</v>
      </c>
    </row>
    <row r="3" spans="1:12" ht="24">
      <c r="A3" s="75">
        <f>+'入力の手引き'!E19</f>
        <v>6</v>
      </c>
      <c r="B3" s="76" t="s">
        <v>47</v>
      </c>
      <c r="C3" s="76"/>
      <c r="D3" s="76"/>
      <c r="E3" s="76"/>
      <c r="F3" s="75">
        <f>+'入力の手引き'!G19</f>
        <v>0</v>
      </c>
      <c r="G3" s="76" t="s">
        <v>78</v>
      </c>
      <c r="H3" s="74"/>
      <c r="K3" s="99" t="s">
        <v>91</v>
      </c>
      <c r="L3" s="99"/>
    </row>
    <row r="4" spans="1:14" ht="24.75" customHeight="1">
      <c r="A4" s="457" t="s">
        <v>43</v>
      </c>
      <c r="B4" s="457"/>
      <c r="C4" s="303"/>
      <c r="D4" s="303"/>
      <c r="E4" s="303"/>
      <c r="F4" s="448" t="s">
        <v>79</v>
      </c>
      <c r="G4" s="448"/>
      <c r="H4" s="453"/>
      <c r="I4" s="454"/>
      <c r="M4" s="450"/>
      <c r="N4" s="451"/>
    </row>
    <row r="5" spans="1:14" ht="27.75" customHeight="1" thickBot="1">
      <c r="A5" s="454"/>
      <c r="B5" s="454"/>
      <c r="C5" s="304"/>
      <c r="D5" s="304"/>
      <c r="E5" s="304"/>
      <c r="F5" s="449" t="s">
        <v>75</v>
      </c>
      <c r="G5" s="449"/>
      <c r="H5" s="455" t="e">
        <f>+'国語_集計表'!O7</f>
        <v>#DIV/0!</v>
      </c>
      <c r="I5" s="455"/>
      <c r="M5" s="452"/>
      <c r="N5" s="452"/>
    </row>
    <row r="6" spans="1:10" ht="17.25" customHeight="1">
      <c r="A6" s="239" t="s">
        <v>92</v>
      </c>
      <c r="B6" s="366"/>
      <c r="C6" s="443"/>
      <c r="D6" s="444"/>
      <c r="E6" s="444"/>
      <c r="F6" s="445"/>
      <c r="G6" s="363"/>
      <c r="H6" s="363"/>
      <c r="I6" s="363"/>
      <c r="J6" s="363"/>
    </row>
    <row r="7" spans="1:10" ht="17.25" customHeight="1">
      <c r="A7" s="240" t="s">
        <v>89</v>
      </c>
      <c r="B7" s="371" t="s">
        <v>125</v>
      </c>
      <c r="C7" s="446" t="s">
        <v>73</v>
      </c>
      <c r="D7" s="442"/>
      <c r="E7" s="442"/>
      <c r="F7" s="447"/>
      <c r="G7" s="364"/>
      <c r="H7" s="364"/>
      <c r="I7" s="364"/>
      <c r="J7" s="364"/>
    </row>
    <row r="8" spans="1:10" ht="17.25" customHeight="1" thickBot="1">
      <c r="A8" s="241" t="s">
        <v>71</v>
      </c>
      <c r="B8" s="367" t="s">
        <v>126</v>
      </c>
      <c r="C8" s="151" t="s">
        <v>163</v>
      </c>
      <c r="D8" s="151" t="s">
        <v>164</v>
      </c>
      <c r="E8" s="152" t="s">
        <v>165</v>
      </c>
      <c r="F8" s="231" t="s">
        <v>132</v>
      </c>
      <c r="G8" s="364"/>
      <c r="H8" s="364"/>
      <c r="I8" s="364"/>
      <c r="J8" s="364"/>
    </row>
    <row r="9" spans="1:10" ht="17.25" customHeight="1">
      <c r="A9" s="242" t="s">
        <v>118</v>
      </c>
      <c r="B9" s="368"/>
      <c r="C9" s="238"/>
      <c r="D9" s="269"/>
      <c r="E9" s="269"/>
      <c r="F9" s="370"/>
      <c r="G9" s="365"/>
      <c r="H9" s="365"/>
      <c r="I9" s="365"/>
      <c r="J9" s="365"/>
    </row>
    <row r="10" spans="1:10" ht="17.25" customHeight="1">
      <c r="A10" s="243" t="s">
        <v>93</v>
      </c>
      <c r="B10" s="369"/>
      <c r="C10" s="198"/>
      <c r="D10" s="199"/>
      <c r="E10" s="199"/>
      <c r="F10" s="294"/>
      <c r="G10" s="365"/>
      <c r="H10" s="365"/>
      <c r="I10" s="365"/>
      <c r="J10" s="365"/>
    </row>
    <row r="11" spans="1:10" ht="17.25" customHeight="1">
      <c r="A11" s="243" t="s">
        <v>74</v>
      </c>
      <c r="B11" s="369"/>
      <c r="C11" s="198"/>
      <c r="D11" s="199"/>
      <c r="E11" s="199"/>
      <c r="F11" s="294"/>
      <c r="G11" s="365"/>
      <c r="H11" s="365"/>
      <c r="I11" s="365"/>
      <c r="J11" s="365"/>
    </row>
    <row r="12" spans="1:9" ht="17.25" customHeight="1">
      <c r="A12" s="244" t="s">
        <v>118</v>
      </c>
      <c r="B12" s="162" t="e">
        <f>+'国語_集計表'!F3</f>
        <v>#DIV/0!</v>
      </c>
      <c r="C12" s="333" t="e">
        <f>+'国語_集計表'!G3</f>
        <v>#DIV/0!</v>
      </c>
      <c r="D12" s="119" t="e">
        <f>+'国語_集計表'!H3</f>
        <v>#DIV/0!</v>
      </c>
      <c r="E12" s="119" t="e">
        <f>+'国語_集計表'!I3</f>
        <v>#DIV/0!</v>
      </c>
      <c r="F12" s="313" t="e">
        <f>+'国語_集計表'!J3</f>
        <v>#DIV/0!</v>
      </c>
      <c r="H12" s="4"/>
      <c r="I12" s="145"/>
    </row>
    <row r="13" spans="1:9" ht="17.25" customHeight="1">
      <c r="A13" s="244" t="s">
        <v>66</v>
      </c>
      <c r="B13" s="163" t="e">
        <f>+'国語_集計表'!F4</f>
        <v>#DIV/0!</v>
      </c>
      <c r="C13" s="334" t="e">
        <f>+'国語_集計表'!G4</f>
        <v>#DIV/0!</v>
      </c>
      <c r="D13" s="160" t="e">
        <f>+'国語_集計表'!H4</f>
        <v>#DIV/0!</v>
      </c>
      <c r="E13" s="160" t="e">
        <f>+'国語_集計表'!I4</f>
        <v>#DIV/0!</v>
      </c>
      <c r="F13" s="314" t="e">
        <f>+'国語_集計表'!J4</f>
        <v>#DIV/0!</v>
      </c>
      <c r="H13" s="4"/>
      <c r="I13" s="145"/>
    </row>
    <row r="14" spans="1:9" ht="17.25" customHeight="1" thickBot="1">
      <c r="A14" s="245" t="s">
        <v>65</v>
      </c>
      <c r="B14" s="235" t="e">
        <f>+'国語_集計表'!F5</f>
        <v>#DIV/0!</v>
      </c>
      <c r="C14" s="335" t="e">
        <f>+'国語_集計表'!G5</f>
        <v>#DIV/0!</v>
      </c>
      <c r="D14" s="236" t="e">
        <f>+'国語_集計表'!H5</f>
        <v>#DIV/0!</v>
      </c>
      <c r="E14" s="236" t="e">
        <f>+'国語_集計表'!I5</f>
        <v>#DIV/0!</v>
      </c>
      <c r="F14" s="315" t="e">
        <f>+'国語_集計表'!J5</f>
        <v>#DIV/0!</v>
      </c>
      <c r="H14" s="4"/>
      <c r="I14" s="145"/>
    </row>
    <row r="15" spans="8:9" ht="13.5">
      <c r="H15" s="4"/>
      <c r="I15" s="4"/>
    </row>
    <row r="16" spans="1:14" ht="24">
      <c r="A16" s="457" t="s">
        <v>57</v>
      </c>
      <c r="B16" s="448" t="s">
        <v>79</v>
      </c>
      <c r="C16" s="448"/>
      <c r="D16" s="448"/>
      <c r="E16" s="448"/>
      <c r="F16" s="448"/>
      <c r="G16" s="453"/>
      <c r="H16" s="454"/>
      <c r="J16" s="61"/>
      <c r="K16" s="61"/>
      <c r="L16" s="61"/>
      <c r="M16" s="61"/>
      <c r="N16" s="61"/>
    </row>
    <row r="17" spans="1:8" ht="24.75" thickBot="1">
      <c r="A17" s="457"/>
      <c r="B17" s="449" t="s">
        <v>75</v>
      </c>
      <c r="C17" s="449"/>
      <c r="D17" s="449"/>
      <c r="E17" s="449"/>
      <c r="F17" s="449"/>
      <c r="G17" s="455" t="e">
        <f>+'算数_集計表'!V7</f>
        <v>#DIV/0!</v>
      </c>
      <c r="H17" s="455"/>
    </row>
    <row r="18" spans="1:30" ht="13.5" customHeight="1">
      <c r="A18" s="246" t="s">
        <v>92</v>
      </c>
      <c r="B18" s="440" t="s">
        <v>134</v>
      </c>
      <c r="C18" s="441"/>
      <c r="D18" s="441"/>
      <c r="E18" s="441"/>
      <c r="F18" s="460"/>
      <c r="G18" s="417" t="s">
        <v>131</v>
      </c>
      <c r="H18" s="418"/>
      <c r="I18" s="418"/>
      <c r="J18" s="418"/>
      <c r="K18" s="418"/>
      <c r="L18" s="418"/>
      <c r="M18" s="458"/>
      <c r="P18" s="59"/>
      <c r="Q18" s="59"/>
      <c r="R18" s="5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7.25" customHeight="1">
      <c r="A19" s="461" t="s">
        <v>89</v>
      </c>
      <c r="B19" s="419" t="s">
        <v>152</v>
      </c>
      <c r="C19" s="442"/>
      <c r="D19" s="442"/>
      <c r="E19" s="442"/>
      <c r="F19" s="447"/>
      <c r="G19" s="419" t="s">
        <v>155</v>
      </c>
      <c r="H19" s="420"/>
      <c r="I19" s="420"/>
      <c r="J19" s="420"/>
      <c r="K19" s="420"/>
      <c r="L19" s="420"/>
      <c r="M19" s="459"/>
      <c r="P19" s="59"/>
      <c r="Q19" s="59"/>
      <c r="R19" s="5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7.25" customHeight="1">
      <c r="A20" s="462"/>
      <c r="B20" s="375" t="s">
        <v>153</v>
      </c>
      <c r="C20" s="374" t="s">
        <v>154</v>
      </c>
      <c r="D20" s="431" t="s">
        <v>135</v>
      </c>
      <c r="E20" s="431"/>
      <c r="F20" s="431"/>
      <c r="G20" s="308" t="s">
        <v>166</v>
      </c>
      <c r="H20" s="301" t="s">
        <v>167</v>
      </c>
      <c r="I20" s="428" t="s">
        <v>159</v>
      </c>
      <c r="J20" s="429"/>
      <c r="K20" s="336" t="s">
        <v>168</v>
      </c>
      <c r="L20" s="336" t="s">
        <v>169</v>
      </c>
      <c r="M20" s="307" t="s">
        <v>157</v>
      </c>
      <c r="P20" s="59"/>
      <c r="Q20" s="59"/>
      <c r="R20" s="5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70" ht="17.25" customHeight="1" thickBot="1">
      <c r="A21" s="247" t="s">
        <v>71</v>
      </c>
      <c r="B21" s="154" t="s">
        <v>107</v>
      </c>
      <c r="C21" s="152" t="s">
        <v>108</v>
      </c>
      <c r="D21" s="151" t="s">
        <v>109</v>
      </c>
      <c r="E21" s="152" t="s">
        <v>110</v>
      </c>
      <c r="F21" s="302" t="s">
        <v>111</v>
      </c>
      <c r="G21" s="154" t="s">
        <v>112</v>
      </c>
      <c r="H21" s="151" t="s">
        <v>113</v>
      </c>
      <c r="I21" s="152" t="s">
        <v>114</v>
      </c>
      <c r="J21" s="151" t="s">
        <v>136</v>
      </c>
      <c r="K21" s="152" t="s">
        <v>115</v>
      </c>
      <c r="L21" s="152" t="s">
        <v>137</v>
      </c>
      <c r="M21" s="292" t="s">
        <v>120</v>
      </c>
      <c r="P21" s="72"/>
      <c r="Q21" s="71"/>
      <c r="R21" s="71"/>
      <c r="S21" s="71"/>
      <c r="T21" s="71"/>
      <c r="U21" s="72"/>
      <c r="V21" s="72"/>
      <c r="W21" s="72"/>
      <c r="X21" s="72"/>
      <c r="Y21" s="71"/>
      <c r="Z21" s="71"/>
      <c r="AA21" s="71"/>
      <c r="AB21" s="60"/>
      <c r="AC21" s="60"/>
      <c r="AD21" s="60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ht="17.25" customHeight="1">
      <c r="A22" s="253" t="s">
        <v>118</v>
      </c>
      <c r="B22" s="234"/>
      <c r="C22" s="197"/>
      <c r="D22" s="197"/>
      <c r="E22" s="197"/>
      <c r="F22" s="309"/>
      <c r="G22" s="234"/>
      <c r="H22" s="197"/>
      <c r="I22" s="197"/>
      <c r="J22" s="197"/>
      <c r="K22" s="197"/>
      <c r="L22" s="197"/>
      <c r="M22" s="293"/>
      <c r="P22" s="72"/>
      <c r="Q22" s="71"/>
      <c r="R22" s="71"/>
      <c r="S22" s="71"/>
      <c r="T22" s="71"/>
      <c r="U22" s="72"/>
      <c r="V22" s="72"/>
      <c r="W22" s="72"/>
      <c r="X22" s="72"/>
      <c r="Y22" s="71"/>
      <c r="Z22" s="71"/>
      <c r="AA22" s="71"/>
      <c r="AB22" s="60"/>
      <c r="AC22" s="60"/>
      <c r="AD22" s="60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ht="17.25" customHeight="1">
      <c r="A23" s="254" t="s">
        <v>93</v>
      </c>
      <c r="B23" s="200"/>
      <c r="C23" s="199"/>
      <c r="D23" s="199"/>
      <c r="E23" s="199"/>
      <c r="F23" s="310"/>
      <c r="G23" s="200"/>
      <c r="H23" s="199"/>
      <c r="I23" s="199"/>
      <c r="J23" s="199"/>
      <c r="K23" s="199"/>
      <c r="L23" s="199"/>
      <c r="M23" s="294"/>
      <c r="P23" s="72"/>
      <c r="Q23" s="71"/>
      <c r="R23" s="71"/>
      <c r="S23" s="71"/>
      <c r="T23" s="71"/>
      <c r="U23" s="72"/>
      <c r="V23" s="72"/>
      <c r="W23" s="72"/>
      <c r="X23" s="72"/>
      <c r="Y23" s="71"/>
      <c r="Z23" s="71"/>
      <c r="AA23" s="71"/>
      <c r="AB23" s="60"/>
      <c r="AC23" s="60"/>
      <c r="AD23" s="60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ht="17.25" customHeight="1">
      <c r="A24" s="254" t="s">
        <v>74</v>
      </c>
      <c r="B24" s="200"/>
      <c r="C24" s="199"/>
      <c r="D24" s="199"/>
      <c r="E24" s="199"/>
      <c r="F24" s="310"/>
      <c r="G24" s="200"/>
      <c r="H24" s="199"/>
      <c r="I24" s="199"/>
      <c r="J24" s="199"/>
      <c r="K24" s="199"/>
      <c r="L24" s="199"/>
      <c r="M24" s="294"/>
      <c r="P24" s="72"/>
      <c r="Q24" s="71"/>
      <c r="R24" s="71"/>
      <c r="S24" s="71"/>
      <c r="T24" s="71"/>
      <c r="U24" s="72"/>
      <c r="V24" s="72"/>
      <c r="W24" s="72"/>
      <c r="X24" s="72"/>
      <c r="Y24" s="71"/>
      <c r="Z24" s="71"/>
      <c r="AA24" s="71"/>
      <c r="AB24" s="60"/>
      <c r="AC24" s="60"/>
      <c r="AD24" s="60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ht="17.25" customHeight="1">
      <c r="A25" s="255" t="s">
        <v>118</v>
      </c>
      <c r="B25" s="162" t="e">
        <f>+'算数_集計表'!F3</f>
        <v>#DIV/0!</v>
      </c>
      <c r="C25" s="119" t="e">
        <f>+'算数_集計表'!G3</f>
        <v>#DIV/0!</v>
      </c>
      <c r="D25" s="119" t="e">
        <f>+'算数_集計表'!H3</f>
        <v>#DIV/0!</v>
      </c>
      <c r="E25" s="119" t="e">
        <f>+'算数_集計表'!I3</f>
        <v>#DIV/0!</v>
      </c>
      <c r="F25" s="311" t="e">
        <f>+'算数_集計表'!J3</f>
        <v>#DIV/0!</v>
      </c>
      <c r="G25" s="162" t="e">
        <f>+'算数_集計表'!K3</f>
        <v>#DIV/0!</v>
      </c>
      <c r="H25" s="119" t="e">
        <f>+'算数_集計表'!L3</f>
        <v>#DIV/0!</v>
      </c>
      <c r="I25" s="119" t="e">
        <f>+'算数_集計表'!M3</f>
        <v>#DIV/0!</v>
      </c>
      <c r="J25" s="119" t="e">
        <f>+'算数_集計表'!N3</f>
        <v>#DIV/0!</v>
      </c>
      <c r="K25" s="119" t="e">
        <f>+'算数_集計表'!O3</f>
        <v>#DIV/0!</v>
      </c>
      <c r="L25" s="119" t="e">
        <f>+'算数_集計表'!P3</f>
        <v>#DIV/0!</v>
      </c>
      <c r="M25" s="196" t="e">
        <f>+'算数_集計表'!Q3</f>
        <v>#DIV/0!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30" ht="17.25" customHeight="1">
      <c r="A26" s="255" t="s">
        <v>66</v>
      </c>
      <c r="B26" s="162" t="e">
        <f>+'算数_集計表'!F4</f>
        <v>#DIV/0!</v>
      </c>
      <c r="C26" s="119" t="e">
        <f>+'算数_集計表'!G4</f>
        <v>#DIV/0!</v>
      </c>
      <c r="D26" s="119" t="e">
        <f>+'算数_集計表'!H4</f>
        <v>#DIV/0!</v>
      </c>
      <c r="E26" s="119" t="e">
        <f>+'算数_集計表'!I4</f>
        <v>#DIV/0!</v>
      </c>
      <c r="F26" s="311" t="e">
        <f>+'算数_集計表'!J4</f>
        <v>#DIV/0!</v>
      </c>
      <c r="G26" s="162" t="e">
        <f>+'算数_集計表'!K4</f>
        <v>#DIV/0!</v>
      </c>
      <c r="H26" s="119" t="e">
        <f>+'算数_集計表'!L4</f>
        <v>#DIV/0!</v>
      </c>
      <c r="I26" s="119" t="e">
        <f>+'算数_集計表'!M4</f>
        <v>#DIV/0!</v>
      </c>
      <c r="J26" s="119" t="e">
        <f>+'算数_集計表'!N4</f>
        <v>#DIV/0!</v>
      </c>
      <c r="K26" s="119" t="e">
        <f>+'算数_集計表'!O4</f>
        <v>#DIV/0!</v>
      </c>
      <c r="L26" s="119" t="e">
        <f>+'算数_集計表'!P4</f>
        <v>#DIV/0!</v>
      </c>
      <c r="M26" s="196" t="e">
        <f>+'算数_集計表'!Q4</f>
        <v>#DIV/0!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7.25" customHeight="1" thickBot="1">
      <c r="A27" s="256" t="s">
        <v>65</v>
      </c>
      <c r="B27" s="235" t="e">
        <f>+'算数_集計表'!F5</f>
        <v>#DIV/0!</v>
      </c>
      <c r="C27" s="236" t="e">
        <f>+'算数_集計表'!G5</f>
        <v>#DIV/0!</v>
      </c>
      <c r="D27" s="236" t="e">
        <f>+'算数_集計表'!H5</f>
        <v>#DIV/0!</v>
      </c>
      <c r="E27" s="236" t="e">
        <f>+'算数_集計表'!I5</f>
        <v>#DIV/0!</v>
      </c>
      <c r="F27" s="312" t="e">
        <f>+'算数_集計表'!J5</f>
        <v>#DIV/0!</v>
      </c>
      <c r="G27" s="235" t="e">
        <f>+'算数_集計表'!K5</f>
        <v>#DIV/0!</v>
      </c>
      <c r="H27" s="236" t="e">
        <f>+'算数_集計表'!L5</f>
        <v>#DIV/0!</v>
      </c>
      <c r="I27" s="236" t="e">
        <f>+'算数_集計表'!M5</f>
        <v>#DIV/0!</v>
      </c>
      <c r="J27" s="236" t="e">
        <f>+'算数_集計表'!N5</f>
        <v>#DIV/0!</v>
      </c>
      <c r="K27" s="236" t="e">
        <f>+'算数_集計表'!O5</f>
        <v>#DIV/0!</v>
      </c>
      <c r="L27" s="236" t="e">
        <f>+'算数_集計表'!P5</f>
        <v>#DIV/0!</v>
      </c>
      <c r="M27" s="237" t="e">
        <f>+'算数_集計表'!Q5</f>
        <v>#DIV/0!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3" ht="17.2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</sheetData>
  <sheetProtection password="E044" sheet="1" selectLockedCells="1"/>
  <protectedRanges>
    <protectedRange sqref="B9:F11" name="範囲2"/>
    <protectedRange sqref="B22:M24" name="範囲1"/>
  </protectedRanges>
  <mergeCells count="22">
    <mergeCell ref="F2:G2"/>
    <mergeCell ref="A4:A5"/>
    <mergeCell ref="B4:B5"/>
    <mergeCell ref="F4:G4"/>
    <mergeCell ref="G18:M18"/>
    <mergeCell ref="I20:J20"/>
    <mergeCell ref="G19:M19"/>
    <mergeCell ref="B18:F18"/>
    <mergeCell ref="A19:A20"/>
    <mergeCell ref="A16:A17"/>
    <mergeCell ref="M4:N5"/>
    <mergeCell ref="H4:I4"/>
    <mergeCell ref="F5:G5"/>
    <mergeCell ref="H5:I5"/>
    <mergeCell ref="G17:H17"/>
    <mergeCell ref="G16:H16"/>
    <mergeCell ref="C6:F6"/>
    <mergeCell ref="C7:F7"/>
    <mergeCell ref="B16:F16"/>
    <mergeCell ref="B17:F17"/>
    <mergeCell ref="B19:F19"/>
    <mergeCell ref="D20:F20"/>
  </mergeCells>
  <dataValidations count="1">
    <dataValidation allowBlank="1" showErrorMessage="1" sqref="C22:M27 C28:N28 B22:B28"/>
  </dataValidations>
  <printOptions horizontalCentered="1" verticalCentered="1"/>
  <pageMargins left="0.3937007874015748" right="0.3937007874015748" top="0.3937007874015748" bottom="0.3937007874015748" header="0.2362204724409449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新潟県小学校教育研究会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14年度県小教研集計表</dc:title>
  <dc:subject>学習指導改善調査研究事業</dc:subject>
  <dc:creator>県小教研_Masaya</dc:creator>
  <cp:keywords/>
  <dc:description/>
  <cp:lastModifiedBy>新潟市教育委員会</cp:lastModifiedBy>
  <cp:lastPrinted>2011-06-16T09:35:57Z</cp:lastPrinted>
  <dcterms:created xsi:type="dcterms:W3CDTF">2001-12-12T07:22:11Z</dcterms:created>
  <dcterms:modified xsi:type="dcterms:W3CDTF">2011-08-16T23:49:27Z</dcterms:modified>
  <cp:category>国語，算数</cp:category>
  <cp:version/>
  <cp:contentType/>
  <cp:contentStatus/>
  <cp:revision>1</cp:revision>
</cp:coreProperties>
</file>